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906" activeTab="0"/>
  </bookViews>
  <sheets>
    <sheet name="Overview" sheetId="1" r:id="rId1"/>
    <sheet name="FinancialData" sheetId="2" r:id="rId2"/>
    <sheet name="Risk Assesment " sheetId="3" r:id="rId3"/>
    <sheet name="Rating " sheetId="4" r:id="rId4"/>
    <sheet name="Project Indicator " sheetId="5" r:id="rId5"/>
    <sheet name="Lessons Learned " sheetId="6" r:id="rId6"/>
    <sheet name="AF Tracking Tool" sheetId="7" r:id="rId7"/>
    <sheet name="Results Tracker" sheetId="8" r:id="rId8"/>
    <sheet name="Units for Indicators" sheetId="9" r:id="rId9"/>
  </sheets>
  <externalReferences>
    <externalReference r:id="rId12"/>
  </externalReferences>
  <definedNames>
    <definedName name="iincome">#REF!</definedName>
    <definedName name="income" localSheetId="7">#REF!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_xlnm.Print_Area" localSheetId="5">'Lessons Learned '!$A$1:$E$31</definedName>
    <definedName name="_xlnm.Print_Area" localSheetId="2">'Risk Assesment '!$A$1:$G$29</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 name="Z_15C44C43_8820_4E6A_AE89_0CDA4F120CE8_.wvu.Cols" localSheetId="4" hidden="1">'Project Indicator '!$E:$E</definedName>
    <definedName name="Z_15C44C43_8820_4E6A_AE89_0CDA4F120CE8_.wvu.Rows" localSheetId="3" hidden="1">'Rating '!$49:$50</definedName>
    <definedName name="Z_8CA09212_7C48_4325_8668_633DA153F06B_.wvu.Cols" localSheetId="4" hidden="1">'Project Indicator '!$E:$E</definedName>
    <definedName name="Z_8CA09212_7C48_4325_8668_633DA153F06B_.wvu.PrintArea" localSheetId="5" hidden="1">'Lessons Learned '!$A$1:$E$31</definedName>
    <definedName name="Z_8CA09212_7C48_4325_8668_633DA153F06B_.wvu.PrintArea" localSheetId="2" hidden="1">'Risk Assesment '!$A$1:$G$29</definedName>
    <definedName name="Z_8CA09212_7C48_4325_8668_633DA153F06B_.wvu.Rows" localSheetId="3" hidden="1">'Rating '!$42:$42,'Rating '!$49:$50</definedName>
    <definedName name="Z_FB5E8812_E8C4_4C3A_A558_4BF626804D3B_.wvu.Cols" localSheetId="4" hidden="1">'Project Indicator '!$E:$E</definedName>
    <definedName name="Z_FB5E8812_E8C4_4C3A_A558_4BF626804D3B_.wvu.Rows" localSheetId="3" hidden="1">'Rating '!$49:$50</definedName>
  </definedNames>
  <calcPr fullCalcOnLoad="1"/>
</workbook>
</file>

<file path=xl/comments8.xml><?xml version="1.0" encoding="utf-8"?>
<comments xmlns="http://schemas.openxmlformats.org/spreadsheetml/2006/main">
  <authors>
    <author>Guest</author>
    <author>Tuya</author>
  </authors>
  <commentList>
    <comment ref="D78" authorId="0">
      <text>
        <r>
          <rPr>
            <sz val="11"/>
            <color theme="1"/>
            <rFont val="Calibri"/>
            <family val="2"/>
          </rPr>
          <t>Булаг, худаг засвар, голын эрэг хамгалаал, хөв цөөрөм</t>
        </r>
      </text>
    </comment>
    <comment ref="C26" authorId="1">
      <text>
        <r>
          <rPr>
            <b/>
            <sz val="9"/>
            <rFont val="Tahoma"/>
            <family val="2"/>
          </rPr>
          <t>Tuya:</t>
        </r>
        <r>
          <rPr>
            <sz val="9"/>
            <rFont val="Tahoma"/>
            <family val="2"/>
          </rPr>
          <t xml:space="preserve">
</t>
        </r>
      </text>
    </comment>
  </commentList>
</comments>
</file>

<file path=xl/sharedStrings.xml><?xml version="1.0" encoding="utf-8"?>
<sst xmlns="http://schemas.openxmlformats.org/spreadsheetml/2006/main" count="2258" uniqueCount="1150">
  <si>
    <t>Project Performance Report (PPR)</t>
  </si>
  <si>
    <t>Period of Report (Dates)</t>
  </si>
  <si>
    <t>1 June 2015 - 31 January 2016</t>
  </si>
  <si>
    <t xml:space="preserve">Project Title: </t>
  </si>
  <si>
    <t>"Ecosystem Based Adaptation Approach to Maintaining Water Security in Critical Water Catchments in Mongolia" MON 12/301</t>
  </si>
  <si>
    <t xml:space="preserve">Project Summary: </t>
  </si>
  <si>
    <t xml:space="preserve">The Project's objective is to “maintain the water provisioning services supplied by mountain and steppe  ecosystems  by internalizing  climate  change risks  within  land  and  water resource management regimes.” This  project applies the  principles  of  Ecosystem-based  Adaptation (EBA)  to increase  climate change resilience at a landscape level. EBA is broadly defined as “a range of local and landscape scale strategies for managing ecosystems to increase resilience and maintain essential ecosystem services and reduce the vulnerability of people, their livelihoods and nature in the face of climate change” (UNFCCC)
Project investments will alleviate vulnerabilities and dismantle identified barriers by implementing three interconnected components:                                                                                                                                                                             Component I: Integrated Strategies/Management Plans for target landscapes/river basins developed and under implementation.                                                                                                                                                                                                                                                                   Component II: Implementing landscape level adaptation techniques to maintain ecosystem integrity and water security under conditions of climate change.                                                                                                                                    Component III: Strengthening capacities/Institutions to support EbA strategies and integrated river basin management, their replication and mainstreaming in sector policies.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</si>
  <si>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</si>
  <si>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</si>
  <si>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</si>
  <si>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</si>
  <si>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</si>
  <si>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</si>
  <si>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</si>
  <si>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</si>
  <si>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 xml:space="preserve">Database Number: </t>
  </si>
  <si>
    <t>Afghanistan</t>
  </si>
  <si>
    <t>FP</t>
  </si>
  <si>
    <t>Yes</t>
  </si>
  <si>
    <t>Biodiversity</t>
  </si>
  <si>
    <t>U</t>
  </si>
  <si>
    <t>BD-SP1-PA Financing</t>
  </si>
  <si>
    <t>1: Arid &amp; semi-arid ecosystems</t>
  </si>
  <si>
    <t>Implementing Entity (IE) [name]:</t>
  </si>
  <si>
    <t>United Nations Development Programme - UNDP</t>
  </si>
  <si>
    <t>Albania</t>
  </si>
  <si>
    <t>MSP</t>
  </si>
  <si>
    <t>No</t>
  </si>
  <si>
    <t>Climate Change Adaptation</t>
  </si>
  <si>
    <t>S</t>
  </si>
  <si>
    <t>BD-SP2-Marine PA</t>
  </si>
  <si>
    <t>2: Coastal, marine &amp; freshwater ecosystems</t>
  </si>
  <si>
    <t>Type of IE:</t>
  </si>
  <si>
    <t>MIE</t>
  </si>
  <si>
    <t>Algeria</t>
  </si>
  <si>
    <t>EA</t>
  </si>
  <si>
    <t>Climate Change Mitigation</t>
  </si>
  <si>
    <t>MU</t>
  </si>
  <si>
    <t>BD-SP3-PA Networks</t>
  </si>
  <si>
    <t>3: Forest ecosystems</t>
  </si>
  <si>
    <t xml:space="preserve">Country(ies): </t>
  </si>
  <si>
    <t>Mongolia</t>
  </si>
  <si>
    <t>Angola</t>
  </si>
  <si>
    <t>International Waters</t>
  </si>
  <si>
    <t>Good</t>
  </si>
  <si>
    <t>BD-SP5-Markets</t>
  </si>
  <si>
    <t>13: Conservation and Sustainable Use of Biological Diversity Important to Agriculture</t>
  </si>
  <si>
    <t>Relevant Geographic Points (i.e. cities, villages, bodies of water):</t>
  </si>
  <si>
    <t>1. The Altai Mountains and Great Lakes Basin Eco-region: Turgen/ Kharkhiraa Sub River Basins -Turgen, Ulaangom, Sagil, Bukhmurun, Khovd, Tarialan, Naranbulag soums of Uvs aimag
2. The Eastern Steppe Eco- region: Ulz River Basin- Chuluunkhoroot, Dashbalbar, Bayndun, Bayn-Uul, Gurvanzagal, Choibalsan, Sergelen soums of Dornod aimag, Bayan-Adarga, Batnorov, Norovlin soums of Khentii aimag</t>
  </si>
  <si>
    <t>Argentina</t>
  </si>
  <si>
    <t>Multiple Focal Area</t>
  </si>
  <si>
    <t>BD-SP7-Invasive Alien Species(IAS)</t>
  </si>
  <si>
    <t>6: Promoting the adoption of renewable energy by removing barriers and reducing implementation costs</t>
  </si>
  <si>
    <t>CC-SP2- Industrial EE</t>
  </si>
  <si>
    <t>8: Waterbody based operational program</t>
  </si>
  <si>
    <t>Project Milestones</t>
  </si>
  <si>
    <t>CC-SP3-RE,CC-SP4-Biomass</t>
  </si>
  <si>
    <t>9: Integrated Land and Water multiple focal area</t>
  </si>
  <si>
    <t>Milestone</t>
  </si>
  <si>
    <t>Bahamas</t>
  </si>
  <si>
    <t>CC-SP5-Transport</t>
  </si>
  <si>
    <t>10: Contaminants based operational program</t>
  </si>
  <si>
    <t>AFB Approval Date:</t>
  </si>
  <si>
    <t>IE-AFB Agreement Signature Date:</t>
  </si>
  <si>
    <t>CC-SP6-LULUCF</t>
  </si>
  <si>
    <t>12: Integrated Ecosystem Management</t>
  </si>
  <si>
    <t>Start of Project/Programme:</t>
  </si>
  <si>
    <t>Cross cutting capacity building</t>
  </si>
  <si>
    <t>14: Persistent Organic Pollutants</t>
  </si>
  <si>
    <t>Mid-term Review Date (if planned):</t>
  </si>
  <si>
    <t>Nov/2014-Jan/2015</t>
  </si>
  <si>
    <t>Terminal Evaluation Date:</t>
  </si>
  <si>
    <t>3 months prior to the final Project Board Meeting</t>
  </si>
  <si>
    <t>List documents/ reports/ brochures / articles that have been prepared about the project.</t>
  </si>
  <si>
    <t>Cyprus</t>
  </si>
  <si>
    <r>
      <rPr>
        <b/>
        <sz val="11"/>
        <color indexed="8"/>
        <rFont val="Times New Roman"/>
        <family val="1"/>
      </rPr>
      <t xml:space="preserve"> 1. Reports: </t>
    </r>
    <r>
      <rPr>
        <sz val="11"/>
        <color indexed="8"/>
        <rFont val="Times New Roman"/>
        <family val="1"/>
      </rPr>
      <t>a) Quarterly reports&amp; Annual report to UNDP, b)  Annual report to MEGDT, c) Economic valuation study report for two target areas under the climate change condition  d) Assessment reports:  Atlas for IWRM of Uvs lake and Tes river basin, Atlas for IWRM in Kharkhiraa/Turgen river subbasin &amp; Vulnerability and risk assessment e) Report to Ministry of Finance f)  Red book of Mongolia</t>
    </r>
  </si>
  <si>
    <t>Czech Republic</t>
  </si>
  <si>
    <r>
      <rPr>
        <b/>
        <sz val="11"/>
        <color indexed="8"/>
        <rFont val="Times New Roman"/>
        <family val="1"/>
      </rPr>
      <t>2. Advocacy materials:</t>
    </r>
    <r>
      <rPr>
        <sz val="11"/>
        <color indexed="8"/>
        <rFont val="Times New Roman"/>
        <family val="1"/>
      </rPr>
      <t xml:space="preserve"> Project Newsletter, Eco bags, T-shirts and caps, eco-flash disk and ballpens  with project logo and message words and Eco notebook and ballpen set with project information , wall calendar 2016, wall planner 2016 and documentary on EBA measures, wall poster on spring protection methods</t>
    </r>
  </si>
  <si>
    <r>
      <rPr>
        <b/>
        <sz val="11"/>
        <color indexed="8"/>
        <rFont val="Times New Roman"/>
        <family val="1"/>
      </rPr>
      <t>3. Handbook:</t>
    </r>
    <r>
      <rPr>
        <sz val="11"/>
        <color indexed="8"/>
        <rFont val="Times New Roman"/>
        <family val="1"/>
      </rPr>
      <t xml:space="preserve"> a) Compilation of water related laws, legislations, regulations, decree and norms   b)  Handbook on spring protection by environmentally safe technologies- second printing d) Hand book on Water saving technology: Drop of water in sea -Second printing e) Guidebook for Water Users Union e) Farmer's registration book-second printing  f) Water use registration book- second printing g) Workbook for Water Users Group  h) Handbook on strawberry planting i) Handbook on CBA for EbA measures j) Guidebooks for Uvs lake Tes river basin and Ulz river basin; Ecological, social and bio diversity </t>
    </r>
  </si>
  <si>
    <t xml:space="preserve">4. Policy documents a ) IWRM Plan for Uvs lake Tes river Basin (published) accompanied with Atlas and Study compilation   b)  Guidebooks for Uvs lake Tes river basin and Ulz river basin; Ecological, social and bio diversity  c) Permafrost mapping of Mongolia scaled 1: 1'000'000       </t>
  </si>
  <si>
    <t>List the Website address (URL) of project.</t>
  </si>
  <si>
    <t>Democratic People's Republic of Korea</t>
  </si>
  <si>
    <t>http://www.climatechange.gov.mn</t>
  </si>
  <si>
    <t>Democratic Republic of the Congo</t>
  </si>
  <si>
    <t>Denmark</t>
  </si>
  <si>
    <t xml:space="preserve">Project contacts:  </t>
  </si>
  <si>
    <t>Djibouti</t>
  </si>
  <si>
    <t>National Project Manager/Coordinator</t>
  </si>
  <si>
    <t>Dominica</t>
  </si>
  <si>
    <t xml:space="preserve">Name: </t>
  </si>
  <si>
    <t xml:space="preserve">Tuya Tserenbataa </t>
  </si>
  <si>
    <t>Dominican Republic</t>
  </si>
  <si>
    <t xml:space="preserve">Email: </t>
  </si>
  <si>
    <t>tuya.tserenbataa@undp.org</t>
  </si>
  <si>
    <t>Ecuador</t>
  </si>
  <si>
    <t xml:space="preserve">Date: </t>
  </si>
  <si>
    <t>Egypt</t>
  </si>
  <si>
    <t>Government DA</t>
  </si>
  <si>
    <t>El Salvador</t>
  </si>
  <si>
    <t>Tuvshinbayar.Kh, National project director8 Director of River Basin Administration Division of MEGDT</t>
  </si>
  <si>
    <t>Equatoral Guinea</t>
  </si>
  <si>
    <t xml:space="preserve">tuvshin_eko@yahoo.com </t>
  </si>
  <si>
    <t>Eritrea</t>
  </si>
  <si>
    <t>Estonia</t>
  </si>
  <si>
    <t>Implementing Entity</t>
  </si>
  <si>
    <t>Ethiopia</t>
  </si>
  <si>
    <t xml:space="preserve">Chimeg Junai </t>
  </si>
  <si>
    <t>Fiji</t>
  </si>
  <si>
    <t>chimeg.junai@undp.org</t>
  </si>
  <si>
    <t>Finland</t>
  </si>
  <si>
    <t>France</t>
  </si>
  <si>
    <t>Executing Agency</t>
  </si>
  <si>
    <t>Gambia</t>
  </si>
  <si>
    <t xml:space="preserve">Battsereg.N, Minister of Environment, Green Development and Tourism of Mongolia </t>
  </si>
  <si>
    <t>Georgia</t>
  </si>
  <si>
    <t>battsereg@mne.gov.mn</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</si>
  <si>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</si>
  <si>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</si>
  <si>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</si>
  <si>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</si>
  <si>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</si>
  <si>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</si>
  <si>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</si>
  <si>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</si>
  <si>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</si>
  <si>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</si>
  <si>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</si>
  <si>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</si>
  <si>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</si>
  <si>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</si>
  <si>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</si>
  <si>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</si>
  <si>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</si>
  <si>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</si>
  <si>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</si>
  <si>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</si>
  <si>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</si>
  <si>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</si>
  <si>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</si>
  <si>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</si>
  <si>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</si>
  <si>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</si>
  <si>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</si>
  <si>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</si>
  <si>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</si>
  <si>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</si>
  <si>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</si>
  <si>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</si>
  <si>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</si>
  <si>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</si>
  <si>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</si>
  <si>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</si>
  <si>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</si>
  <si>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</si>
  <si>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</si>
  <si>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</si>
  <si>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</si>
  <si>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</si>
  <si>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</si>
  <si>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</si>
  <si>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</si>
  <si>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</si>
  <si>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</si>
  <si>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</si>
  <si>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</si>
  <si>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</si>
  <si>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</si>
  <si>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</si>
  <si>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</si>
  <si>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</si>
  <si>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</si>
  <si>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</si>
  <si>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</si>
  <si>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</si>
  <si>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</si>
  <si>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</si>
  <si>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</si>
  <si>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</si>
  <si>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</si>
  <si>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</si>
  <si>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</si>
  <si>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</si>
  <si>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</si>
  <si>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</si>
  <si>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</si>
  <si>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</si>
  <si>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</si>
  <si>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</si>
  <si>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</si>
  <si>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</si>
  <si>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</si>
  <si>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</si>
  <si>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</si>
  <si>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</si>
  <si>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</si>
  <si>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</si>
  <si>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</si>
  <si>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</si>
  <si>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</si>
  <si>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</si>
  <si>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</si>
  <si>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</si>
  <si>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</si>
  <si>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</si>
  <si>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</si>
  <si>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</si>
  <si>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</si>
  <si>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</si>
  <si>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</si>
  <si>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</si>
  <si>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</si>
  <si>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</si>
  <si>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</si>
  <si>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</si>
  <si>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</si>
  <si>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</si>
  <si>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</si>
  <si>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</si>
  <si>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</si>
  <si>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</si>
  <si>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</si>
  <si>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</si>
  <si>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</si>
  <si>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</si>
  <si>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</si>
  <si>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</si>
  <si>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</si>
  <si>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</si>
  <si>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</si>
  <si>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</si>
  <si>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</si>
  <si>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</si>
  <si>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</si>
  <si>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</si>
  <si>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</si>
  <si>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</si>
  <si>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</si>
  <si>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</si>
  <si>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</si>
  <si>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</si>
  <si>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</si>
  <si>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</si>
  <si>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</si>
  <si>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Financial information:  cumulative from 01 Jun 2015 to 31 Jan 2016</t>
  </si>
  <si>
    <t xml:space="preserve">DISBURSEMENT OF AF GRANT FUNDS </t>
  </si>
  <si>
    <t>How much of the total AF grant as noted in Project Document plus any project preparation grant has been spent to date?</t>
  </si>
  <si>
    <t>Estimated cumulative total disbursement as of 31 Jan 2016</t>
  </si>
  <si>
    <t>For reporting period only (June 1st, 2015-January 31, 2016)</t>
  </si>
  <si>
    <t>Add any comments on AF Grant Funds. (word limit=200)</t>
  </si>
  <si>
    <t>Cumulative total disbursement: Out of the total grant received from the AF to date $4,076,250, approximately 89.1% ($3,633,085) has been spent as of January 31, 2016. The remaining balance will be completely spent by end April 2016. As existing funds will soon be fully extinguished a shorter reporting period has been completed for this PPR. Early disbursement of the next tranche of AF funds is requested to avoid any potential disruption to implementation.</t>
  </si>
  <si>
    <t xml:space="preserve">INVESTMENT INCOME </t>
  </si>
  <si>
    <t>Amount of annual investment income generated from the Adaptation Fund’s grant</t>
  </si>
  <si>
    <t>EXPENDITURE DATA</t>
  </si>
  <si>
    <t>List ouput and corresponding amount spent for the current reporting period</t>
  </si>
  <si>
    <t>ITEM / ACTIVITY / ACTION</t>
  </si>
  <si>
    <t>AMOUNT</t>
  </si>
  <si>
    <t>Component 1. Integrated Strategies/Management Plans for target landscapes/river basins developed and under implementation</t>
  </si>
  <si>
    <r>
      <rPr>
        <b/>
        <i/>
        <sz val="10"/>
        <color indexed="8"/>
        <rFont val="Times New Roman"/>
        <family val="1"/>
      </rPr>
      <t xml:space="preserve">Output 1.1 </t>
    </r>
    <r>
      <rPr>
        <i/>
        <sz val="10"/>
        <color indexed="8"/>
        <rFont val="Times New Roman"/>
        <family val="1"/>
      </rPr>
      <t>Strategic environmental assessment, including climate change considerations, conducted for target landscapes to document threats to ecosystem function and resilience and provide recommendations for avoiding and mitigating impacts.</t>
    </r>
  </si>
  <si>
    <r>
      <rPr>
        <b/>
        <i/>
        <sz val="10"/>
        <color indexed="8"/>
        <rFont val="Times New Roman"/>
        <family val="1"/>
      </rPr>
      <t>Output 1.2</t>
    </r>
    <r>
      <rPr>
        <i/>
        <sz val="10"/>
        <color indexed="8"/>
        <rFont val="Times New Roman"/>
        <family val="1"/>
      </rPr>
      <t xml:space="preserve"> Economic valuations completed summarizing landscape level costs and benefits of EBA.</t>
    </r>
  </si>
  <si>
    <r>
      <rPr>
        <b/>
        <i/>
        <sz val="10"/>
        <color indexed="8"/>
        <rFont val="Times New Roman"/>
        <family val="1"/>
      </rPr>
      <t>Output 1.3</t>
    </r>
    <r>
      <rPr>
        <i/>
        <sz val="10"/>
        <color indexed="8"/>
        <rFont val="Times New Roman"/>
        <family val="1"/>
      </rPr>
      <t xml:space="preserve"> Ecosystem-based Adaptation integrated within land use and water resources monitoring and decision-making system in two eco-regions.</t>
    </r>
  </si>
  <si>
    <t>Component 2. Implementing landscape level adaptation techniques to maintain ecosystem integrity and water security under conditions of climate change</t>
  </si>
  <si>
    <r>
      <rPr>
        <b/>
        <i/>
        <sz val="10"/>
        <color indexed="8"/>
        <rFont val="Times New Roman"/>
        <family val="1"/>
      </rPr>
      <t xml:space="preserve">Output 2.1 </t>
    </r>
    <r>
      <rPr>
        <i/>
        <sz val="10"/>
        <color indexed="8"/>
        <rFont val="Times New Roman"/>
        <family val="1"/>
      </rPr>
      <t>Capacities of rural communities for monitoring natural resources and climate change impacts and for adaptive management in two watersheds strenghtened.</t>
    </r>
  </si>
  <si>
    <r>
      <rPr>
        <b/>
        <i/>
        <sz val="10"/>
        <color indexed="8"/>
        <rFont val="Times New Roman"/>
        <family val="1"/>
      </rPr>
      <t xml:space="preserve">Output 2.2 </t>
    </r>
    <r>
      <rPr>
        <i/>
        <sz val="10"/>
        <color indexed="8"/>
        <rFont val="Times New Roman"/>
        <family val="1"/>
      </rPr>
      <t xml:space="preserve">EbA management plan at landscape level in two critical watersheds developed and operational. </t>
    </r>
  </si>
  <si>
    <r>
      <rPr>
        <b/>
        <i/>
        <sz val="10"/>
        <color indexed="8"/>
        <rFont val="Times New Roman"/>
        <family val="1"/>
      </rPr>
      <t xml:space="preserve">Output 2.3 </t>
    </r>
    <r>
      <rPr>
        <i/>
        <sz val="10"/>
        <color indexed="8"/>
        <rFont val="Times New Roman"/>
        <family val="1"/>
      </rPr>
      <t>Suite of adaptation techniques to improve ecosystem resilience established in two critical watersheds.</t>
    </r>
  </si>
  <si>
    <r>
      <rPr>
        <b/>
        <i/>
        <sz val="10"/>
        <color indexed="8"/>
        <rFont val="Times New Roman"/>
        <family val="1"/>
      </rPr>
      <t xml:space="preserve">Output 2.4 </t>
    </r>
    <r>
      <rPr>
        <i/>
        <sz val="10"/>
        <color indexed="8"/>
        <rFont val="Times New Roman"/>
        <family val="1"/>
      </rPr>
      <t>Regulatory and financial management techniques for improving climate change resilience implemented within two target watersheds.</t>
    </r>
  </si>
  <si>
    <t>Component 3. Strengthening capacities/Institutions to support EbA strategies and integrated river basin management, their replication and mainstreaming in sector policies</t>
  </si>
  <si>
    <r>
      <rPr>
        <b/>
        <i/>
        <sz val="10"/>
        <color indexed="8"/>
        <rFont val="Times New Roman"/>
        <family val="1"/>
      </rPr>
      <t xml:space="preserve">Output 3.1 </t>
    </r>
    <r>
      <rPr>
        <i/>
        <sz val="10"/>
        <color indexed="8"/>
        <rFont val="Times New Roman"/>
        <family val="1"/>
      </rPr>
      <t>Ecosystem-based adaptation approaches/integrated river basin management, mainstreamed in natural resource use planning and implementation mechanisms in sector policies</t>
    </r>
  </si>
  <si>
    <r>
      <rPr>
        <b/>
        <i/>
        <sz val="10"/>
        <color indexed="8"/>
        <rFont val="Times New Roman"/>
        <family val="1"/>
      </rPr>
      <t xml:space="preserve">Output 3.2 </t>
    </r>
    <r>
      <rPr>
        <i/>
        <sz val="10"/>
        <color indexed="8"/>
        <rFont val="Times New Roman"/>
        <family val="1"/>
      </rPr>
      <t xml:space="preserve">Institutional structure for river basin management integrating climate change risks (Administration and Council) established and operation in target areas as model for replication. </t>
    </r>
  </si>
  <si>
    <r>
      <rPr>
        <b/>
        <i/>
        <sz val="10"/>
        <color indexed="8"/>
        <rFont val="Times New Roman"/>
        <family val="1"/>
      </rPr>
      <t xml:space="preserve">Output 3.3 </t>
    </r>
    <r>
      <rPr>
        <i/>
        <sz val="10"/>
        <color indexed="8"/>
        <rFont val="Times New Roman"/>
        <family val="1"/>
      </rPr>
      <t>Best practices are identified and programme for up-scaling best practices developed and implemented.</t>
    </r>
  </si>
  <si>
    <t>Project Management</t>
  </si>
  <si>
    <t>Exchange loss</t>
  </si>
  <si>
    <t>NEX advances as of May 2014</t>
  </si>
  <si>
    <t>TOTAL</t>
  </si>
  <si>
    <t>PLANNED EXPENDITURE SCHEDULE</t>
  </si>
  <si>
    <t>List outputs planned and corresponding projected cost for the upcoming reporting period</t>
  </si>
  <si>
    <t>PROJECTED COST</t>
  </si>
  <si>
    <t>Est. Completion Date</t>
  </si>
  <si>
    <r>
      <rPr>
        <b/>
        <i/>
        <sz val="10"/>
        <color indexed="8"/>
        <rFont val="Times New Roman"/>
        <family val="1"/>
      </rPr>
      <t xml:space="preserve">Output 1.2 </t>
    </r>
    <r>
      <rPr>
        <i/>
        <sz val="10"/>
        <color indexed="8"/>
        <rFont val="Times New Roman"/>
        <family val="1"/>
      </rPr>
      <t>Economic valuations completed summarizing landscape level costs and benefits of EBA.</t>
    </r>
  </si>
  <si>
    <r>
      <rPr>
        <b/>
        <i/>
        <sz val="10"/>
        <color indexed="8"/>
        <rFont val="Times New Roman"/>
        <family val="1"/>
      </rPr>
      <t xml:space="preserve">Output 1.3 </t>
    </r>
    <r>
      <rPr>
        <i/>
        <sz val="10"/>
        <color indexed="8"/>
        <rFont val="Times New Roman"/>
        <family val="1"/>
      </rPr>
      <t>Ecosystem-based Adaptation integrated within land use and water resources monitoring and decision-making system in two eco-regions.</t>
    </r>
  </si>
  <si>
    <r>
      <rPr>
        <b/>
        <i/>
        <sz val="10"/>
        <color indexed="8"/>
        <rFont val="Times New Roman"/>
        <family val="1"/>
      </rPr>
      <t>Output 2.4</t>
    </r>
    <r>
      <rPr>
        <i/>
        <sz val="10"/>
        <color indexed="8"/>
        <rFont val="Times New Roman"/>
        <family val="1"/>
      </rPr>
      <t xml:space="preserve"> Regulatory and financial management techniques for improving climate change resilience implemented within two target watersheds.</t>
    </r>
  </si>
  <si>
    <r>
      <t xml:space="preserve">ACTUAL CO-FINANCING </t>
    </r>
    <r>
      <rPr>
        <i/>
        <sz val="11"/>
        <color indexed="8"/>
        <rFont val="Times New Roman"/>
        <family val="1"/>
      </rPr>
      <t xml:space="preserve">(If the MTR or TE have not been undertaken this reporting period, DO NOT report on actual co-financing.) </t>
    </r>
  </si>
  <si>
    <t>How much of the total co-financing as committed in the Project Document has actually been realized?</t>
  </si>
  <si>
    <r>
      <rPr>
        <i/>
        <sz val="11"/>
        <color indexed="8"/>
        <rFont val="Times New Roman"/>
        <family val="1"/>
      </rPr>
      <t>Actual co-financing was reported in last PPR as an MTR was conducted in the last reporting period</t>
    </r>
    <r>
      <rPr>
        <b/>
        <sz val="11"/>
        <color indexed="8"/>
        <rFont val="Times New Roman"/>
        <family val="1"/>
      </rPr>
      <t>.</t>
    </r>
  </si>
  <si>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</si>
  <si>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</si>
  <si>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RISK ASSESMENT</t>
  </si>
  <si>
    <t>IDENTIFIED RISKS</t>
  </si>
  <si>
    <t>List all Risks identified in project preparation phase and what  steps are being taken to mitigate them (word limit = 200)</t>
  </si>
  <si>
    <t>Identified Risk</t>
  </si>
  <si>
    <t>Current Status</t>
  </si>
  <si>
    <t>Steps Taken to Mitigate Risk (as identified in the Prodoc)</t>
  </si>
  <si>
    <t>Policy makers prioritize economic benefits over sustainable and resilient ecosystems</t>
  </si>
  <si>
    <t>Impact: Moderately high (4);  Probability: Low (1)</t>
  </si>
  <si>
    <r>
      <t xml:space="preserve">In order to ensure the government's understanding on climate change risk on ecosystem services and its impact on the economy, the Project conducted economic valuation study quantifying the economic impacts of envisaged ecological changes under the climate change conditions. The report is finalized with measurement of the economic costs and benefits of alternative adaptation strategies to cope with these changes. </t>
    </r>
    <r>
      <rPr>
        <sz val="12"/>
        <color indexed="8"/>
        <rFont val="Times New Roman"/>
        <family val="1"/>
      </rPr>
      <t xml:space="preserve">Policy documents -Integrated Water Resources Management Plans (IWRM Plan) and EbA measures strategy framework for two target river basins were developed  basing on the study findings on CC, ecosystem change effects on the supply and demand of water and land. The policy documents, the IWRM Plans and the EbA strategy framework  are adopted by the local governments (three aimags) through respective Aimag Parliament Resolutions and their implementation started.  The project continous capacity building of government officals and stakeholders at national and local levels through various tools of knowledge management. It resulted in development and adoption of Soum EBA programme and its integration into soum development plan of all 17 target soums. In addition to that, the 17 soums developed their soum landscape level landuse plan. These plans were approved by 17 soum’s Citizen Representative Khural.  </t>
    </r>
  </si>
  <si>
    <t>Ineffective
mitigation of nonclimate
drivers of
ecosystem
alteration</t>
  </si>
  <si>
    <t>Impact: Moderately high (4); Probability: Low  (1)</t>
  </si>
  <si>
    <t>The government and UNDP have been working closely with the complementary Projects supported by GEF and bilateral donors, in order to ensure that non-climatic drivers of ecosystem alterations are sufficiently addressed. The policy documents, IWRM plans and EbA strategy framework inform other ecosystem management initiatives, and/or act as incentives for reducing nonclimatic threats to ecosystems. Capacity building for EbA practices at community level directly contributes to addressing nonclimatic drivers such as grazing pressure, hydropower, mining and agricultural planning.  During the reporting period,  the project cooperated with the MEGD in developing of 2 relevant regulations (in addition to 3 regulation development in 2013) in accordance  with the Article 10.1.6 of the Law on Water and the Article 6.2 of Law on Water Pollution Fee with the aim to promote an efficient and proper water use, and encourage individuals (consumers) and economic entities (users) to apply environmentally sound technology. These legal documents are expected to serve as an useful means to build a proper mindset for a sustainable use of natural resources.</t>
  </si>
  <si>
    <t>Extreme natural
disasters affect
confidence of
local community
to adaptation
measures</t>
  </si>
  <si>
    <t>Impact: Moderate (3);                                                            Probability:  Moderately low (2)</t>
  </si>
  <si>
    <t xml:space="preserve">As a part of adaptation measures, the project initiated already a proven approach of community-based disaster risk management, thus reducing the vulnerability of communities to natural disasters. The primary units are the herder groups or community organizations joining the efforts. Local level demonstrations provide incentives for the local communities to cooperate towards a long-term resilience. </t>
  </si>
  <si>
    <t>Capacity of
Aimag and Soum
level
stakeholders will
no match project
activity demands</t>
  </si>
  <si>
    <t>Impact: Moderate (3);                                                            Probability:  Low (1)</t>
  </si>
  <si>
    <t xml:space="preserve">The probablility rating has been upgraded from moderately low (2) to low (1) Implementing the earlier developed  "Local level capcity building programme", a series of capacity building activities on data collection, analysis, and use for better planning and policy development are initiated. For instance: GIS-based land management, easy to use and refer google-based micro data base on EbA: https://sites.google.com/site/eastwestbasin, CC planning and EbA principles and practices. Now all 17 target soums developed and adopted its EBA programme and integrated into soum development plan in 2014.  </t>
  </si>
  <si>
    <t>Adaptation
measures
increase inequity</t>
  </si>
  <si>
    <t>The project ensures that the adaptation measures are sensitive to gender and vulnerable population groups (disabled and of low income).   The project also ensured that demonstration activities at the local level do not limit the participation of women and the disabled as beneficiaries. According to the internal monitoring, there are 46 woman community leaders (51%) of a total of 90 community EbA groups.</t>
  </si>
  <si>
    <t>Critical Risks Affecting Progress (Not identified at project design)</t>
  </si>
  <si>
    <t>Identify Risks with a 50% or &gt; likelihood of affecting progress of project</t>
  </si>
  <si>
    <t>Steps Taken to Mitigate Risk</t>
  </si>
  <si>
    <t xml:space="preserve">No critical risks identified. </t>
  </si>
  <si>
    <t>Risk Measures: Were there any risk mitigation measures employed during the current reporting period?  If so, were risks reduced?  If not, why were these risks not reduced?</t>
  </si>
  <si>
    <t>Add any comments relevant to risk mitigation (word limit = 500)</t>
  </si>
  <si>
    <t>N/A</t>
  </si>
  <si>
    <t xml:space="preserve">RATING ON IMPLEMENTATION PROGRESS </t>
  </si>
  <si>
    <t>For rating definitions please see bottom of page.</t>
  </si>
  <si>
    <t>Progress on Key Milestones</t>
  </si>
  <si>
    <t>Expected Progress</t>
  </si>
  <si>
    <t>Progress to Date</t>
  </si>
  <si>
    <t>Rating</t>
  </si>
  <si>
    <t xml:space="preserve">Project Manager / Coordinator: </t>
  </si>
  <si>
    <r>
      <t xml:space="preserve">Project Objective </t>
    </r>
    <r>
      <rPr>
        <sz val="11"/>
        <color indexed="8"/>
        <rFont val="Times New Roman"/>
        <family val="1"/>
      </rPr>
      <t>is to</t>
    </r>
    <r>
      <rPr>
        <b/>
        <sz val="11"/>
        <color indexed="8"/>
        <rFont val="Times New Roman"/>
        <family val="1"/>
      </rPr>
      <t xml:space="preserve"> </t>
    </r>
    <r>
      <rPr>
        <sz val="11"/>
        <color indexed="8"/>
        <rFont val="Times New Roman"/>
        <family val="1"/>
      </rPr>
      <t>maintain the water provisioning services supplied by mountain and steppe ecosystems by internalizing climate change risks within land and water resource management regimes.</t>
    </r>
  </si>
  <si>
    <r>
      <rPr>
        <b/>
        <sz val="11"/>
        <color indexed="8"/>
        <rFont val="Times New Roman"/>
        <family val="1"/>
      </rPr>
      <t>Outcome 1</t>
    </r>
    <r>
      <rPr>
        <sz val="11"/>
        <color indexed="8"/>
        <rFont val="Times New Roman"/>
        <family val="1"/>
      </rPr>
      <t xml:space="preserve">: Landscape level integrated land use and water resources monitoring and planning system focused upon reduction of ecosystem vulnerability to climate change. </t>
    </r>
  </si>
  <si>
    <t xml:space="preserve">1.1 Baseline inventory/assessment (ecological and socio-economic)  as a basis for the development of Ecosystem-based Adaptation Strategies for the target landscapes  and River Basin Management Plans are completed and enriched the database </t>
  </si>
  <si>
    <t>Biodata were collected , analyzed and informed the Wild animal and vegetation monitoring database of MEGDT.</t>
  </si>
  <si>
    <t xml:space="preserve">For the reporting  period, the project local coordinators  continued Biodata monitoring on biodiversity and its habitat  in 8 state protected areas in the Eastern and Western region with involvement of local rangers and meteorological officers. Through 44 monitoring trips, number and types of mammals and birds, number of livestock and  households around springs and springs length and its pasture condition were mostly collected , analyzed and currently 555 data added into the Wild animal and vegetation monitoring database of MEGDT. It significantly contributes  enriching the state environmental database on animal and vegetations for better conservation and planning. The link is;  http://202.131.7.165:8080/biosan/login
</t>
  </si>
  <si>
    <t xml:space="preserve">Finalized support for accreditation of  3 environmental laboratories of Meteorological offices of target aimags (Dornod, Khentii and Uvs) </t>
  </si>
  <si>
    <t xml:space="preserve">In addition to the 3 laboratories (out of 22 in the country ) already accredited, further 3  environmental laboratories  got accredited in the target aimags (Uvs, Khentii, Dornod) with support of the project  and is awarded with required certifications from Mongolian Agency for Standartization and Methodology.  As a result, the number of accredited labs that meet MNS ISO/IEC 17025:2007 standart has been doubled and became 6. Now quality of air, water and soil analysis are now able to be conducted at the local level that allow to save time and transportation costs. The collected data is qualified to feed the national database to be used for decision making related to water, air&amp; soil pollution issues and trends on state of ecosystems etc. </t>
  </si>
  <si>
    <t>1.2 Economic valuations completed summarizing landscape level costs and benefits of EBA.</t>
  </si>
  <si>
    <t xml:space="preserve">Cost and benefit analyses (CBA) to assess impacts of ecosystem based adaptation measures  finalized. </t>
  </si>
  <si>
    <r>
      <t>Cost and Benefit Analysis (CBA) was finalized as the second-stage action of series economic valuations. The analysis focused on 2 different areas which was recommended by the first Economic valuation study including 1) Impacts of various of irrigation types for household agriculture use in Kharkhiraa, Turgen river basin 2) Protection of riparian areas and wetland in the Ulz river. The study indicates that drip irrigation system in the target region is highly efficient, even though initial investment is relatively higher than other irrigation system. In addition, drip irrigation lands use 2 times less labor and water sources than otherwise irrigated lands. Within the later topic, the study demonstrated that protection of riparian areas and wetland in the Ulz river ensured favorable condition for natural regeneration of soil, vegetation, birds and wild animals etc. For instance, species’ richness of plant and soil restoration rate was 1.5 times higher than unprotected areas. [</t>
    </r>
    <r>
      <rPr>
        <i/>
        <sz val="11"/>
        <color indexed="8"/>
        <rFont val="Times New Roman"/>
        <family val="1"/>
      </rPr>
      <t>Please note the Economic Valuation Report is submitted as an attachment to this PPR]</t>
    </r>
  </si>
  <si>
    <t>1.3. Support in improving and implementing Ecosystem-based  Adaptation strategies for the target landscapes (Great Lakes Depression, Daurian Steppe), and River Basin Management Plans for the River Basins (Kharkhiraa/Turgen and Ulz).</t>
  </si>
  <si>
    <t xml:space="preserve">The IWRM plan for Uvs Lake - Tes river basin submitted to MEGDT for endorsement. </t>
  </si>
  <si>
    <t xml:space="preserve">The IWRM plan for Uvs Lake-Tes river basin adopted by relevant Aimag Parliaments (Uvs, Zavkhan and Khuvsgul aimags) will be endorsed by MEGDT in March 2016. The endorsment of the IWRM has been delayed due to the changes of the Minister (the third time since election in 2012) and personel in the related department. </t>
  </si>
  <si>
    <t>Completed Water Census for the River Basins (Uvs lake-Tes river basin, Ulz river basin respectively).</t>
  </si>
  <si>
    <t>The project supported two River Basin Administrations (RBAs) in the target basins in conducting of Water Census and report to MEGDT (to RBA Division). Water census data and reports are uploaded into the Water Database (http://www.eic.mn/water/) for further use for water resources’ conservation and protection actions as well as scientific purposes.</t>
  </si>
  <si>
    <r>
      <rPr>
        <b/>
        <sz val="11"/>
        <color indexed="8"/>
        <rFont val="Times New Roman"/>
        <family val="1"/>
      </rPr>
      <t>Outcome 2:</t>
    </r>
    <r>
      <rPr>
        <sz val="11"/>
        <color indexed="8"/>
        <rFont val="Times New Roman"/>
        <family val="1"/>
      </rPr>
      <t xml:space="preserve"> Landscape level adaptation techniques maintaining ecosystem integrity and water security under conditions of climate change.</t>
    </r>
  </si>
  <si>
    <t>2.1: Capacities of rural communities for monitoring natural resources and climate change impacts and for adaptive management in two watersheds strengthened.</t>
  </si>
  <si>
    <t xml:space="preserve">The project continued the support on the improvement of surface and ground water monitoring network. </t>
  </si>
  <si>
    <t xml:space="preserve">Small scale portable, energy efficient (replication of UNDP/GEF BEEP project best practices) dwellings of size of 2.5 and 3.5m were provided to the earlier established 5 water monitoring posts with support of the project in Norovlin, Bayan-Uul, Dashbalbar, Chuluunkhoroot and Ulaangom. This enabled local water technicians (mostly women) with favorable work condition during the cold season. In addition. an automatic weather station (AWS) was installed at the upstream of Ulz river in Norovlin soum for reliable and consistent data collection for research and policy making. </t>
  </si>
  <si>
    <t xml:space="preserve">Study on  Permafrost distribution finalized. </t>
  </si>
  <si>
    <t xml:space="preserve">The mapping permafrost distribution is finalized,  collecting data from 138 monitoring points (a total of 38 borehols were newly drilled and additional 23 wholes were accordingly equipped with thermometer etc. during the 1.5 year survey) representing environmental and climatic conditions of Mongolia. As a result, Permafrost distribution map of Mongolia at scale of 1:1000 000 was developed based on the gathered data. The study shows that  there is no more permafrost in Ulz river basin compared to permafrost map of 1971, where patchy distribution of permafrost was recorded throughout Ulz river basin. The map will serve once published as a valuable reference for further planning and actions including land use planning, CC adaptation, environmental asessments, sustainable use of natural resources, infrastructure development and agriculture. </t>
  </si>
  <si>
    <t xml:space="preserve">2.2. EbA management plan at landscape level in two critical watersheds developed and operational. </t>
  </si>
  <si>
    <t xml:space="preserve">landscape level land use plan  for 17 soums developed and approved by each soum Citizen’s Representative Khural (CRKh).  </t>
  </si>
  <si>
    <t xml:space="preserve">
A total of 17 landscape level (each target soum) land use plans for 2016 were developed under great leadership of the land managers and environmental officers who were provided with related and advanced training by the project in cooperation with ALAGAC. The soum Land use plans for 2016 now reflect EbA and IWRM principles and have been successfully approved by all target soum Citizen’s Representative Khural (CRKh). Based on the plans, variety of EbA grazing practices such as resting/rotation and monitoring of pastures are expected to be continued. 
</t>
  </si>
  <si>
    <t>Expansion of Protected Areas network is in progress and Voluntary rangers were trained.</t>
  </si>
  <si>
    <t xml:space="preserve">Proposals on extension of Protected areas of upstreams of Ulz (102,563.32ha) and Tes Rivers (~369,466 ha) and Khukh Lake (~95,402.9 ha) were approved by the Representatives Khurals of respective aimags (Khuvsgul, Zavkhan, Uvs, Khentii and Dornod). MEGDT is further processing the proposals for submission to the Cabinet and to Parliament for approval. The tentative date for finalization at the MEGDT level is to be likely by the end of 1st Quarter of 2016. For the reporting period, the project organized a series of trainings for voluntary rangers in target river basins in cooperation with the Institute of General and Experimental Biology, Mongolian Academy of Sciences. A total of 138 persons were trained and obtained relevant knowledge and skills with regard to Strictly Protected Areas and biodiversity monitoring. </t>
  </si>
  <si>
    <t>2.3. Suite of adaptation techniques to improve ecosystem resilience established in two critical watersheds.</t>
  </si>
  <si>
    <t>1  small scale engineering water catchment, 1 water channel, 1 dry well established</t>
  </si>
  <si>
    <t xml:space="preserve">• For reporting period, small scale engineering water catchment facility with the volume of 18854.0 cubic meters was constructed in Bayandun soum of Dornod aimag. The costs for construction co-financed by the Dornod Aimag Environmental Agency (proportion is 50:50) and the project. The facility enables a proper monitoring and controll by the newly established “Water user’s group (WUG)” NGO on the appropriate water use following the norms for different types of vegetables, fruits and bushes on 10 ha of agricultural lands to be irrigated.  
• An abandoned water channel in Sagil soum of Uvs aimag was rehabilitated with co-funding of soum Government under guidance of experts and WUG and by trained local community members. It ensures water supply for over 20.000 livestock of 80 herder households.
• Within the scope of piloting water saving techniques, an innovative water reservoir called “dry well” to potentially  collect snowmelts and rain water of about a volume of 55 tones was established in Naranbulag soum of Uvs aimag. The dry well will be used to overcome water shortage during intensive irrigation period for at least 3 households' lands (~3 ha). Based on the assessment on usefulnes of the facility, this simple "dry well" will be replicated in other areas.            All these practical approaches show benefits of overcoming water shortage, collecting water, increase of water efficiency following watering norms on types of plants and in return get economic gain on harvest and yields on animals. Not lastly it also encourages locals to learn from each other, who obtained knowledge and skills and local governments to support replication of best practices within its Soums or beyond.   </t>
  </si>
  <si>
    <t xml:space="preserve"> Spring protection to increase Rivers flow and support to sustainable and efficient use water and pasture:</t>
  </si>
  <si>
    <t xml:space="preserve">For a total of 13 springs (in Kharkhiraa / Turgen 5 and in Ulz 8) appropriate proteciton zones were established in 2015 applying an innovative so called "double protection" techniques for recovery of overgrazed and degraded areas near springs. For the double protection, a portable wooden fences are being built around the to be protected area and immediately within the wooden fences, bushis and trees (also protected from livestock through the wooden fences) are being planted, to serve as a natural border protection. Once the bushes and trees reached certain size, secure from livestock, the portable wooden fences are removed and applied for other area's protection. Length of flow of the springs was increased by 0.4-1.5km. In addition, discharge was increased by approximatelly 3-5 percent according to latest operational observation made by local coordinators and hydrological technicians in September, 2015. As a result, protected zones quickly recoverd leading to increased and safe drinking water supply for local population and livestock. A total of 40,000 ha of remote and abandoned pasture land were supplied with required water resources through these protected springs providing more than 5000 rural people with their 49200 livestock with drinking water. Thanks to re-occupation of abandoned pasture, more than 60.000 ha overgrazed area was released from pasture use and became able to recover.  In addition, upstream of Ulz river covering 11 ha was protected with portable fencing from livestock activity in order to ensure soil and vegetation recovery. </t>
  </si>
  <si>
    <t>Rehabilitation of riparian area and Establishment of ecologically-oriented agriculture sites</t>
  </si>
  <si>
    <t xml:space="preserve">With support of the project, local adaptation groups established 10 smal scale tree nurseries covering 22.5 ha areas. The community members were involved in series of on-site trainings including tree and strawberry planting, greenhouse farming, irrigation technologies etc. In addition to that, several reforestation and forest management activities were conducted in target areas with the government funding covering  811.4 ha in Kharkhiraa, Turgen river basin and 1359 ha in Ulz river basin . The project trainers and local adaptation groups played the main role in these activities. </t>
  </si>
  <si>
    <t>Rehabilitation of Engineered wells</t>
  </si>
  <si>
    <t xml:space="preserve">within the reporting period, additional 6 engineered wells were repaired in addition to 6 wells in 2014. Wells for repairing were selected based on their location of importance for endangered species such as White-naped Crane and Mongolian Gazelle in eastern region. Through repaired wells, a total of 10.000 ha of abandoned and remote pasture emerged to be re-used for livestock husbandry and a total of 6.800 ha were freed for grazing of wild animals.  </t>
  </si>
  <si>
    <t>Decreased fuel consumption by local public service buildings for heating</t>
  </si>
  <si>
    <t xml:space="preserve">Currently, 68 public buildings (soum administration offices, schools, hospitals, kindergartens) were equipped with several automatic instruments including thermometers and manometers to ensure and monitor proper heating mode of central systems for fuel efficiency. According to the latest assessment made by the National consultant, fuel consumption was approximately decreased by 15 percent. </t>
  </si>
  <si>
    <t>Completed firebreak strip establishment along the border to increase the resilience of the local population</t>
  </si>
  <si>
    <t xml:space="preserve">For the reporting period, totally firebreak strip with 74km length and 10m width was established in order to prevent wild fires frequently originated from Russian side in cooperation with Environmental department of Dornod aimag and Border Authority in Bayandun soum. Newly established firebreak strip provides a substantial contribution to wild fire reduction and risks at borders soums. The Border Authority and soum/aimag Governors will be responsible for the further maintenance of the strips. </t>
  </si>
  <si>
    <t xml:space="preserve">Marmots were reintroduced in Bat-norov and Norovlin soums of Khentii aimag in cooperation with the Institute of General and Experimental Biology </t>
  </si>
  <si>
    <t xml:space="preserve">The project provided technical support to relocation of marmots in in Bat-norov and Norovlin soums of Khentii aimag upon local authority and community requests basing on  the preliminary assessment in the target soums conducted by Institute of General and Experimental Biology, Mongolian Academy of Sciences. Totally 45 marmots were retranlocated in two selected areas, where marmots were disappeared due to illegal hunting. The trained community groups and soum officials were in the lead of the process. The latest monitoring shows that the reintranslocation is successful through evidence based results such as 24 new holes in 100 ha areas made by marmots to hibernate. </t>
  </si>
  <si>
    <t>Livelihood diversification and income generation</t>
  </si>
  <si>
    <t xml:space="preserve">For the reporting period, the achievements of 52 small grant projects were reviewed in October, 2015 on local sites with involvement of soum authorities and the Project local coordinators. As per assessment, 50 small projects were evaluated as satisfactory. Remaining 2 projects have delayed activity due to not meeting deadlines on implementation. For instance: the winter green house small project had only completed building the green house but plantation was delayed. The final assessment will be carried out in 2016 on these particular projects during the project internal monitoring. The implementation of the Small Grants in 2014-2015 significantly contributed to increase awareness and attitude on proper water use and protection of ecosystem and water resource by promoting local initiatives. In addition, through the Small Grants, project provided substantial opportunities to previously trained local communities to realize on the ground what they learnt on variety of EBA activities including irrigation technology improvement, sustainable agriculture and tree nursery etc. </t>
  </si>
  <si>
    <t>4 soums level and 1 aimag level “Water user’s group" (WUG) NGOs were established</t>
  </si>
  <si>
    <t xml:space="preserve">Series of training on concepts and principles of Water user’s association for water users, farmers and soum and aimag officials (totally 147 persons) in 2 target river basins were arranged as one of newly practiced approaches on Participatory Water Users Management in Mongolia to support government institutions such River Basin Administrations to implement IWRM Plans. As a result, 4 soums level and 1 aimag level “Water user’s group" (WUG) NGOs were established consisting of a total of 83 members. The objective of the newly established WUG is to ensure the proper water consumption, allocation, protection and management based on their negotiations along river basins. </t>
  </si>
  <si>
    <t xml:space="preserve">Options EbA funding mechanism were assessed for better replication of EbA measures. </t>
  </si>
  <si>
    <t xml:space="preserve">Sustainable financial sources and potential options for EbA funding mechanisms are determined through an assessment. Within the scope, a potential financial resources and capacities of External (International resources) and Internal (State and local funds, Banks, Private sectors and Local community funds) were evaluated. The assessment revealed that Local development funds to be the most potential resource for replication of EbA best practices as internal resources.  In addition, the assessment strongly recommended the importance of co-funding with equal participation 50:50 (external/internal parts: Local funds) on a voluntary basis by stakeholders at local level. Current practices on decision making on Local fund allocation mostly go to infrastructure, medical and education services in Soums and Aimags, where substantial portion of budget required and very small to natural resources protection and adaptation measures. The assessment recommended to advocate importance of transfer of green technology, skills and its replication for local decision makers and communities to encourage better decision on budget allocation for sustainable use of natural resources and protection and establish climate resilient communities. 
</t>
  </si>
  <si>
    <r>
      <rPr>
        <b/>
        <sz val="11"/>
        <color indexed="8"/>
        <rFont val="Times New Roman"/>
        <family val="1"/>
      </rPr>
      <t>Outcome 3</t>
    </r>
    <r>
      <rPr>
        <sz val="11"/>
        <color indexed="8"/>
        <rFont val="Times New Roman"/>
        <family val="1"/>
      </rPr>
      <t>: Institutional and policy capacity strengthened to support Ecosystembased Adaption replication, monitoring, and enforcement for critical watersheds</t>
    </r>
  </si>
  <si>
    <r>
      <rPr>
        <b/>
        <sz val="11"/>
        <color indexed="8"/>
        <rFont val="Times New Roman"/>
        <family val="1"/>
      </rPr>
      <t xml:space="preserve">3.1 </t>
    </r>
    <r>
      <rPr>
        <sz val="11"/>
        <color indexed="8"/>
        <rFont val="Times New Roman"/>
        <family val="1"/>
      </rPr>
      <t xml:space="preserve"> Ecosystem-based adaptation approaches/integrated river basin management, mainstreamed in natural resource use planning and implementation mechanisms in sector policies</t>
    </r>
  </si>
  <si>
    <t>“The Community Festival–2015” was organized</t>
  </si>
  <si>
    <t xml:space="preserve">“The Community Festival–2015” was organized in October, 2015 in Bayan-Uul soum of Dornod aimag in cooperation with Governor’s office in Khentii and Dornod aimag and other two projects implemented by UNDP. A total of 180 persons from 14 soum of 2 aimags representing local adaptation and herder group, aimag and soum authorities as well as UNDP CO in Mongolia attended. The main objective was to provide participants with the opportunities to share experience and best practices on EbA and determine further joint cooperation on EbA activities. In addition, a stakeholder meeting comprising Soum governors, heads of aimag level environmental agencies and Directors of the RBAs, was held where the UN Coordinator and the UNDP RR, Ms. Beate Trankmann was present for further visiting  the project sites and exchange views with key local stakeholders on the current project implementation. </t>
  </si>
  <si>
    <r>
      <rPr>
        <b/>
        <sz val="11"/>
        <color indexed="8"/>
        <rFont val="Times New Roman"/>
        <family val="1"/>
      </rPr>
      <t xml:space="preserve">3.2 </t>
    </r>
    <r>
      <rPr>
        <sz val="11"/>
        <color indexed="8"/>
        <rFont val="Times New Roman"/>
        <family val="1"/>
      </rPr>
      <t xml:space="preserve">Institutional structure for river basin management integrating climate change risks </t>
    </r>
  </si>
  <si>
    <t xml:space="preserve">Capacity building activities  for the target RBA and RBC and local stakeholders continued </t>
  </si>
  <si>
    <t xml:space="preserve">The project continued the capacity building of RBA and RBC in 2 target river basins. Within the scope, the second consultative meeting of 2 target river basin authorities and council was organized in Ulaangom city of Uvs aimag and Bayandun soum of Dornod aimag respectively. A total of 156 members of RBC and experts of RBA attended the meeting and training organized on various of internationally recognized approaches, in regard to landscape based EbA, sustainable pasture management, rotational use of degraded pasture, “Simple point” monitoring program and photo plant monitoring. During the meeting, the action plans for 2016 of relevant RBAs were discussed and approved by members. Since June of 2015, the 32 newly prepared trainers continued on site-trainings in their localities in cooperation with local project coordinators. </t>
  </si>
  <si>
    <r>
      <rPr>
        <b/>
        <sz val="11"/>
        <color indexed="8"/>
        <rFont val="Times New Roman"/>
        <family val="1"/>
      </rPr>
      <t xml:space="preserve">3.3 </t>
    </r>
    <r>
      <rPr>
        <sz val="11"/>
        <color indexed="8"/>
        <rFont val="Times New Roman"/>
        <family val="1"/>
      </rPr>
      <t>Best practices are identified and programme for up-scaling best practices developed and implemented.</t>
    </r>
  </si>
  <si>
    <t>Capacity with regard to EbA of project eco school teachers was strengthened</t>
  </si>
  <si>
    <t xml:space="preserve">During the reporting period, the project organized trainings on climate change adaptation in Uvs and Dornod aimags for eco school teachers. A total of 75 natural science teachers attended. The training topics covered climate change, its effects and climate change adaptation options on use of practical approaches of Adaptation measures produced by the Project as a case studies. Trained teachers are responsible for disseminating their obtained knowledge and skills to their pupils, local public and communities. The Climate change adaptation including EbA curriculum involves teachers handbook, student working sheets and handovers with aim of enriching biology program at middle schools at target river basins.  
</t>
  </si>
  <si>
    <t>Overall Rating</t>
  </si>
  <si>
    <t>Please Provide the Name and Contact information of person(s) reponsible for completeling the Rating section</t>
  </si>
  <si>
    <t>Tuya Tserenbataa, National Project Coordinator</t>
  </si>
  <si>
    <t>Please justify your rating.  Outline the positive and negative progress made by the project since it started.  Provide specific recommendations for next steps. . (word limit=500)</t>
  </si>
  <si>
    <r>
      <t xml:space="preserve">Main policy documents are under implementation in target river basins of Ulz in East and subriver basin of Turgen/ Kharkhiraa, which feed into Uvs Lake.  The finalization of Economic valuation study of the impacts of climate change on the ecosystem services of two critical river basins in Mongolia generated recommendations on Water, Forest, Wildlife, Agriculture and Husbandry sectors for policy makers  to consider and adopt in sectoral and intersectoral policy development and implementation. Highlight of achievements on extension of Protected Area Network is that the proposal of Khukh Lake was endorsed by Citizens Representative Khural of Dornod aimag on 11th January, 2016 as </t>
    </r>
    <r>
      <rPr>
        <b/>
        <sz val="11"/>
        <rFont val="Times New Roman"/>
        <family val="1"/>
      </rPr>
      <t xml:space="preserve">Natural Reserve Area </t>
    </r>
    <r>
      <rPr>
        <sz val="11"/>
        <rFont val="Times New Roman"/>
        <family val="1"/>
      </rPr>
      <t>after 1.5 years of agenda of discussion. Reporting and enrichment of environmental data base ( wildlife, soil, water quality, glacier, permafrost) on target river basins were progressed for better analysis, compilation, planning and decision making. Local adaptation pilot activities progressed further producing obervable changes and outcomes. Number of adaptation technologies aimed at  saving and  proper distribution of water and reducing soil erosion are becoming well-recognized and popular by local communities engaging in agriculture business. In addition, a lot of requests are coming from local rural remote communities expressing their interest to be involvied in  project further trainings and activities. Generally, skills and productivities of site responsible communities  were able to reach at reasonable/expected level compared to previous years. Moreover, co-financing interests and commitments of local authorities and communities  are substantially  raising on number of  specific activities such as spring protection by ecofriendly approach with wider protection zone with plantation of bushes to create a natural barrier in later 3 or 4 years, where accessible, and establishment of small scale water harvesting, and tree nurseries. For instance; this year local authorities contributed as much as cofunding of 60-70% of establishment of fire strips for protection of forest and along state border to prevent fire streaks from Russia and mini scale engineering water catchment in Ulz river basin.Major successes can already be seen in the improved natural capital base of the project, mainly in rehabilitated creeks, rangelands and protected areas, where already indicator species, which had left the area, had returned and base flows have increased. Within the economic capital categories, improved incomes and livelihoods have been established mainly through enhanced agricultural productivity and wool processing units. Advocacy is progressed on importance of transfer of green technology, skills and its replication for local decision makers and communities to encourage better decision on budget allocation for sustainable use of natural resources and protection and establish climate resilient communities. There is no negative progress so far observed.</t>
    </r>
  </si>
  <si>
    <t xml:space="preserve">Implementing Agency  </t>
  </si>
  <si>
    <r>
      <t xml:space="preserve">Outcome 1: Landscape level integrated land use and water resources monitoring and planning system focused upon reduction of ecosystem vulnerability to climate change.      </t>
    </r>
  </si>
  <si>
    <t xml:space="preserve">Creation of benchmarks/ baseline stage completed including baseline survey, vulnerability and risk assessments and economic valuation study in order to ensure a strong base for the development of EbA measures guidelines/ strategies for the target eco-regions and IWRM plans. These policy documents were finalized through contracting of national consultant teams to carry out assessments with wide discussions and carry out learning by doing and experience sharing trainings. . </t>
  </si>
  <si>
    <t xml:space="preserve">1. 1. The economic valuation study of the impacts of climate change on the ecosystem services of two critical river basins in Mongolia was finalized. During the revision of the report, several activities were newly undertaken or revised to address different comments made by international consultants and relevant stakeholders such as research communities, concerned government agencies and others. These include: previously developed adaptation options were revised and classified into 6 subgroups and 74 adaptation options;  then all options were evaluated based on sectorial climate change impacts; 6 highest priority adaptation measures have been selected for a further detailed cost-benefit analysis based on the evaluation; a new section deals with the knowledge gaps was newly developed and included; current and future mean aridity index was defined in two river basins to better analyze impacts on sensitive sub-sectors. Additionally, the results of this study have also generated national-level recommendations for climate change adaptation and a policy brief was produced for policy makers for future consideration and adoption. As a result, two adaptation measures protection/improving pasture management at the beginning of Ulz River have already adopted by the project and under implementation. 
2. Based on existing EbA strategy for 2 eco-regions, soum landscape level 17 EbA plans were developed with participation of soum authorities to be implemented between 2015 and 2021. The plan aims to maintain benefits from multiple economic, social, environmental and cultural co-benefits providing support, methodologies and techniques for societal adaptation to climate change  for further conservation and restoration of regional ecosystem  to preserve for current and future generations. During the preparation period, a conversation on the needs of the soum EbA plan was carried out where about 180 decision makers and other stakeholders were interviewed, and proposals from local governors were received. Recommendations and feedbacks were included in the plans and stakeholders’ discussions were organized in two aimags. The plans officially adopted by 17 soums Parliaments.Currently, 17 plans were initiated by the soum authorities and these addressed issues that are beyond the detailed planning for landscape level EbA such as EbA grazing management (rotational pasture use, small scale traditional water catchment etc.). 
</t>
  </si>
  <si>
    <r>
      <t xml:space="preserve">Outcome 2: Landscape level adaptation techniques maintaining ecosystem integrity and water security under conditions of climate change.                                      </t>
    </r>
    <r>
      <rPr>
        <i/>
        <sz val="11"/>
        <rFont val="Times New Roman"/>
        <family val="1"/>
      </rPr>
      <t xml:space="preserve"> </t>
    </r>
  </si>
  <si>
    <t xml:space="preserve">Technology transfer sites established are operational  and local will enhanced extensively  </t>
  </si>
  <si>
    <r>
      <t>Local adaptation pilot activities</t>
    </r>
    <r>
      <rPr>
        <sz val="11"/>
        <color indexed="56"/>
        <rFont val="Times New Roman"/>
        <family val="1"/>
      </rPr>
      <t xml:space="preserve"> progressed further producing obervable changes and outcomes.</t>
    </r>
    <r>
      <rPr>
        <sz val="11"/>
        <rFont val="Times New Roman"/>
        <family val="1"/>
      </rPr>
      <t xml:space="preserve"> Number of adaptation technologies aimed at  saving and  proper distribution of water and reducing soil erosion are becoming well-recognized and popular by local communities engaging in agriculture business. In addition, a lot of requests are coming from local rural remote communities to the PIU expressing their interest to be involvied in  project further trainings and activities. Generally, skills and productivities of site responsible communities  were able to reach at reasonable/expected level compared to previous years.   Giving an example, total mother plants suc as number of strawberry  were raised by 2.5 times during the last harvesting season by relevant communities trained which allowed to distribute strawberries  to 9 other adjacent soums newly this year. Moreover, co-financing interests and commitments of local authorities and communities  are substantially  raising on number of  specific activities such as spring protection by ecofriendly approach with wider protection zone with plantation of bushes to create a natural barrier in later 3 or 4 years, where accessible, and establishment of small scale water harvesting, and tree nurseries. For instance; this year local authorities contributed as much as cofunding of 60-70% of establishment of fire strips for protection of forest and along state border to prevent fire streaks from Russia and mini scale engineering water catchment in Ulz river basin.  </t>
    </r>
  </si>
  <si>
    <t>Outcome 3: Institutional and policy capacity strengthened to support Ecosystembased Adaption replication, monitoring, and enforcement for critical watersheds                                     Institutional and policy improvements</t>
  </si>
  <si>
    <t xml:space="preserve">Capacity of target and relevant stakeholders strengthened to develop and implement EbA strategies and River Basin Management Plans at two target areas. </t>
  </si>
  <si>
    <t>One of the Project mainstreaming was that relevant recommendations from the EbA Strategic priorities (EbA project, 2013) reflected into the draft National Climate Change Adaptation programs for Agriculture, Water resource&amp; Forest sectors. Particularly, strategic prioirioties to support socio-economy and ecological goods and services from rivers and wetlands, forest and rangeland ecosystems were reflected into these policies.  Riverbed reforestation was highligthed as one of emerging issues in Forest national program in relation to maintaining water services. In addition, Parts and sections of Risk and Vulnerability assessments in 2 eco regions and Economic valuation of natural resource in context of climate change were used as basic data and information for Mongolia second assessment report on climate change-2014 (Chapter II&amp;III of MARCC-2014).</t>
  </si>
  <si>
    <t>Chimeg Junai, Programme Analyst</t>
  </si>
  <si>
    <t>Other</t>
  </si>
  <si>
    <t>See above.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</si>
  <si>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</si>
  <si>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 xml:space="preserve">Overall, the project achievement of outcomes was highly satisfactory in 2015. The project delivery reached 97%, equaling to USD 1,266,600. Currently, 22 strategic plans are operational, including 3 Integrated Water Resource Management Plans, 2 EBA strategies for two target basins, and 17 Soum EBA programmes for integrated land use and water resources monitoring and planning. With the 17 Soum EBA programmes integrated into aimag and soum development plans respectively in place, the policy instruments for EBA at the local level is well established. For nationwide application, the existing IWRM guidelines has been revised by integration of EBA principles and approaches and submitted to MEGDT for endorsement.                                                                     
The capacity of River basin administrations (physica/infrastructure support in establishment), RB counsils aimag level Meteorology and Hydrology authorities, Environmental protection departments, environmental  laboratories in all 3 target aimags (support in getting accredidated) for monitoring, assessment and reporting are well advanced through project supported activities including expansion of nation - wide hydrological monitoring network, upgrading national level environmental and water data base (water census with technical support to RBA and RB councils, participatory biodiversity monitoring)  http://www.eic.mn/water/.                                                                                                 Integration of adaptation measures and EBA approaches into the IWRM guidelines to address the CC risks and vulnerability is progressing well. The project amended the current "Methodological guidance for IWRM" developed by MEGDT in 2013 and submitted the draft for approval by the Minister's council. It is hoped that the approval will happen in the next months, well in advance of the parliaments election/governmental re-structuring in June/July that can potentially prevent progress in the activities.               In regard to the extension of protected area system in two target basins, the process of approval of proposed areas (on PAs upstreams of Ulz (102,563.32ha) and Tes Rivers (~369,466 ha) and Khukh Lake (~95,402.9 ha) are progressing slowly with approval by the Representatives Khurals of respective aimags (Khuvsgul, Zavkhan, Uvs, Khentii and Dornod) and submission to MEGDT in 2014. Finally, the MEGDT is now likely to further processing the proposals submitting it to the Cabinet and to Parliament for approval tentatively by the end of 1st Quarter of 2016.                                                                                                                                                                                 Target soums (17) have  now adequate capacity for implementation of the  Soum EBA programmes. As evidence there are a total of 17 landscape level land use plans for 2016, that reflect EbA and IWRM principles, under implementation. Based on the plans, variety of EbA grazing practices such as resting/rotation and monitoring of pastures are expected to be continued.                                                                                                                                                                                                                                                                                                                                                                                                                                      Cost and Benefit Analysis (CBA) was finalized as the second-stage action of series economic valuations. The analysis focused on 2 different EBA areas which were recommended by the first Economic valuation study including 1) Impacts of various of irrigation types for household agriculture use in Kharkhiraa, Turgen river basin 2) Protection of riparian areas and wetland in the Ulz river. The study indicates that  despite its initial investment, using 2 times less labor and water sources, the drip irrigation system to be the most efficient one for the target region. As for the protection of riparian areas and wetland, the related EBA measures in the Ulz river basin ensured favorable condition for natural regeneration of soil, vegetation, birds and wild animals, leading to higher species’ richness of plant and 1.5 times higher soil restoration rate compared tounprotected areas. Further calculations of costs and benefits of these interventions are to be finalized yet.                                                                                                                                                                                                                                                                                                         The decrease of coal consumption is being successfully demonstrated on the target sites/basins, reaching 15 percent decrease of fuel consumption by the public buildings  ( a total of 68 public buildings including soum administration offices, schools, hospitals, kindergartens etc.) through EBA measures of equipping with automatic instruments including thermometers and manometers to ensure and monitor proper heating mode of central systems for fuel efficiency.                                                                                                                                                                                                                                                                                                                                                     In regard to improved use of surface watear resources in replacement of ground water, variuos EBA approaches are applied and innovative as well as traditional EBA techniques and measures were successfully introduced  and practiced. These include  practical approaches like water catchment facilities, water channels and reservoirs for snow melting and rain water, water meters, benefiting overcoming water shortage, collecting water, increase of water efficiency following watering norms on types of plants and in return get economic gain on harvest and yields on animals. The importance of these application of EBA lies in profound capacity building  based on the traditional skills and introduction of innovative techniques, establishing teams of local trainers of trainers (ToT) in both target river basins, to rely on further replication of project best practices within soums and beyond.                                                                                                                                                                                                                                                                          
Tree nurseries for reforestation of riparian and restoration of wetland habitats, establishment of natural protection zone, and facilitation of land use planning at landscape level were supported by the project. the result of these activities are delivering multiplying effects: 1) protection of riparian and wetland habitats; 2) increased water supply for humans and animals; 3) improvement of forest management and increased forested areas; 4) increased flow of springs and discharges of rivers; 5)  application of abandoned areas for pasture enabling overgrased areas to recover and serve as wildlife grasing.                                                                                                                               The countries' overall economic situation is still impacting the governmental spending to support EBA principle and IWRM application. In 2015, the government expenditure equalled to USD 498,000$ for 2 target river basins, reaching only 13% of the actually needed funds for IWRM plan implementation.   
The EV study report is finalized in April 2015. The report compiled all findings resulted from the comprehensive studies and provides recommendations proposing adaptation options for different sectors likely to be negatively impacted by climate change: water supply, livestock husbandry, rangeland, agriculture, forestry and wildlife. With general recommendations to be addressed at the national level, this report will contribute to a stronger advocacy for mainstreaming of the ecosystem based adaptation approach in the national and local adaptation framework.  
The MTR exercise was conducted in December 2014 - January 2015 according to the schedule by a team consisting from international and national consultants.  MTR report is finalised and the management response developed. The MTR concluded that the project achievements in all related fields like progress towards results, implementation of adaptive management and sustainability to be high to highest in the given 4 to 6 point scale. A management response plan to address the MTR recommendation (22) is developed and formalized. Response activities to most of the recommendations are either started or planned to be started within this year or in 2016 (4 sub-activities). As the most important one, the revision of the logical framework is completed with updates of and/or introduction of new indicators as recommended by MTR.As recommended by the MTR "Ecological economic valuation should be further strengthened and pursued, and should not be restricted to future climate change risks, but also to compare the economic impacts of current options for different interventions. Results should be policy relevant and highlight where to place investments best. They also should inform about future land productivity and its impact on income generation", the economic valuation is to be further improved. 
For the reporting period, the Government of Mongolia developed the Intended Nationally Determined Contributions (INDCs) and submitted to COP 21 under the UN Framework Convention on Climate change (UNFCCC). Through this, strategic priorities and policy for climate change mitigation and adaptation to implement throughout the country until 2030 was determined. The adaptation parts in IDNCs were mainly based on the best EbA practices, adaptation options for agriculture, forestry, water resources, human settlements and tourism and livestock, and Strategic priorities to implement EbA measures released by the project. In addition, the project provided the technical support to the Working group to develop INDCs. </t>
  </si>
  <si>
    <t>Rating Definitions</t>
  </si>
  <si>
    <t>Highly Satisfactory (HS)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</si>
  <si>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</si>
  <si>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Satisfactory (S)</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</si>
  <si>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</si>
  <si>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t>Marginally Satisfactory (MS)</t>
  </si>
  <si>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</si>
  <si>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t>Marginally Unsatisfactory (MU)</t>
  </si>
  <si>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</si>
  <si>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t>Unsatisfactory (U)</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</si>
  <si>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</si>
  <si>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t>Highly Unsatisfactory (U)</t>
  </si>
  <si>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</si>
  <si>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PROJECT Indicators</t>
  </si>
  <si>
    <t>Please provide all indicators being tracked for the project as outlined in the project document</t>
  </si>
  <si>
    <t>Type of Indicator (indicators towards Objectives, Outcomes, etc…)</t>
  </si>
  <si>
    <t>Type of Indicator</t>
  </si>
  <si>
    <t>Indicator</t>
  </si>
  <si>
    <r>
      <t>Baseline</t>
    </r>
    <r>
      <rPr>
        <sz val="11"/>
        <color indexed="8"/>
        <rFont val="Times New Roman"/>
        <family val="1"/>
      </rPr>
      <t xml:space="preserve"> </t>
    </r>
  </si>
  <si>
    <t>Progress since inception (Jun.2013-Jun.2014)</t>
  </si>
  <si>
    <t>Progress since inception (Jun.2014-Jun.2015)</t>
  </si>
  <si>
    <t>Progress since inception (Jun.2015-Dec.2015)</t>
  </si>
  <si>
    <t>Target for Project End</t>
  </si>
  <si>
    <t xml:space="preserve">Project overall Indicator  </t>
  </si>
  <si>
    <t xml:space="preserve">Mean annual in-stream maintained or increased in two project sites  (Kharkhiraa/Turgen, Ulz)
</t>
  </si>
  <si>
    <t>Turgen River:</t>
  </si>
  <si>
    <t xml:space="preserve">Kharkhiraa River:  </t>
  </si>
  <si>
    <t>Ulz River: (the current monitoring station (Chuluunkhoroot) for the Ulz river is located at a channel without water.)</t>
  </si>
  <si>
    <t>Ulz River: (the current monitoring station (Bayan-Uul and Chuluunkhoroot) for the Ulz river.)</t>
  </si>
  <si>
    <t>30 day average of minimum discharge in warm period of year:                                                                             0.78 m3/sec in the Turgen River at Turgen soum,                                   1.58 m3/sec in the Kharkhiraa River at Tarialan,                                          0.01 m3/sec in the Ulz River at Chuluunkhoroot</t>
  </si>
  <si>
    <t>Years</t>
  </si>
  <si>
    <t>2012*</t>
  </si>
  <si>
    <r>
      <t>30 day average of minimum discharge in warm period, m</t>
    </r>
    <r>
      <rPr>
        <vertAlign val="superscript"/>
        <sz val="11"/>
        <color indexed="8"/>
        <rFont val="Times New Roman"/>
        <family val="1"/>
      </rPr>
      <t>3</t>
    </r>
    <r>
      <rPr>
        <sz val="11"/>
        <color indexed="8"/>
        <rFont val="Times New Roman"/>
        <family val="1"/>
      </rPr>
      <t>/s</t>
    </r>
  </si>
  <si>
    <t>0.74                                                   (at Ulz -Bayan-Uul)</t>
  </si>
  <si>
    <t xml:space="preserve">       0.37/0.14                       (at Ulz -Bayan-Uul &amp; Chuluunkhoroot)  </t>
  </si>
  <si>
    <r>
      <t>Annual average discharge in selected year, m</t>
    </r>
    <r>
      <rPr>
        <vertAlign val="superscript"/>
        <sz val="11"/>
        <color indexed="8"/>
        <rFont val="Times New Roman"/>
        <family val="1"/>
      </rPr>
      <t>3</t>
    </r>
    <r>
      <rPr>
        <sz val="11"/>
        <color indexed="8"/>
        <rFont val="Times New Roman"/>
        <family val="1"/>
      </rPr>
      <t>/s</t>
    </r>
  </si>
  <si>
    <t>0.78                                                   (at Ulz -Bayan-Uul)</t>
  </si>
  <si>
    <t xml:space="preserve">   0.40/0.12                     (at Ulz -Bayan-Uul &amp; Chuluunkhoroot)  </t>
  </si>
  <si>
    <r>
      <t>Long term mean discharge, m</t>
    </r>
    <r>
      <rPr>
        <vertAlign val="superscript"/>
        <sz val="11"/>
        <color indexed="8"/>
        <rFont val="Times New Roman"/>
        <family val="1"/>
      </rPr>
      <t>3</t>
    </r>
    <r>
      <rPr>
        <sz val="11"/>
        <color indexed="8"/>
        <rFont val="Times New Roman"/>
        <family val="1"/>
      </rPr>
      <t>/s</t>
    </r>
  </si>
  <si>
    <t>5.88                                                      (at Ulz -Chuluunkhoroot)</t>
  </si>
  <si>
    <t xml:space="preserve">       0.58/0.20                        (at Ulz -Bayan-Uul &amp; Chuluunkhoroot)  </t>
  </si>
  <si>
    <t>Ground and surface water quality is meeting Mongolian standards in two project sites (Kharkhiraa/ Turgen, Ulz)</t>
  </si>
  <si>
    <t xml:space="preserve">   </t>
  </si>
  <si>
    <t>Turgen River</t>
  </si>
  <si>
    <t>Kharkhiraa River</t>
  </si>
  <si>
    <t>Ulz River</t>
  </si>
  <si>
    <t>Meeting Mongolian standards</t>
  </si>
  <si>
    <t>Sep,2012</t>
  </si>
  <si>
    <t>Sep,2013</t>
  </si>
  <si>
    <t>Sep,2014</t>
  </si>
  <si>
    <t>Sep,2015</t>
  </si>
  <si>
    <t>Suspended solids MNS4586:1998/ 35mg/l</t>
  </si>
  <si>
    <t>MNS4586:1998/ 35mg/l</t>
  </si>
  <si>
    <t xml:space="preserve">a) Water chemical analysis  </t>
  </si>
  <si>
    <t>Permanganate COD MNS4586:1998/ 10 mg/l</t>
  </si>
  <si>
    <t>MNS4586:1998/ 10 mg/l</t>
  </si>
  <si>
    <t>NH+4  MNS4586:1998  0.5mg/l</t>
  </si>
  <si>
    <t>MNS4586:1998  0.5mg/l</t>
  </si>
  <si>
    <t>Total mineral P  MNS4586:1998/0.2 mg/l</t>
  </si>
  <si>
    <t>MNS4586:1998/0.2 mg/l</t>
  </si>
  <si>
    <t>Total Fe MNS4586:1998/ 0.1 mg/l</t>
  </si>
  <si>
    <t>MNS4586:1998/ 0.1 mg/l</t>
  </si>
  <si>
    <t xml:space="preserve">Annual surface water quality and composition in Kharkhiraa/ Turgen and Ulz Rivers were monitored by  Local Meteorological Office in 2013. Data are collected annually at same sampling spots, and the emerging average is expected to be compared with the baseline. </t>
  </si>
  <si>
    <t>Water quality is meeting Mongolian standards in two project sites. Annual surface water quality and composition in Kharkhiraa/ Turgen and Ulz Rivers were monitored by  Local Meteorological Office in 2014. Data are collected annually at same sampling spots, and the emerging average is expected to be compared with the baseline. For the reporting period, water quality parameters did not exceed tolerated limits by National standards. This is likely to be ensured by behavior change of local comminutes including water users, small enterprises, farmers and herders etc resulted from trainings and raising awareness activities of the project.</t>
  </si>
  <si>
    <t>Water quality is meeting Mongolian standards in two project sites. Annual surface water quality and composition in Kharkhiraa/ Turgen and Ulz Rivers were monitored by  Local Meteorological Office in 2015. Data are collected annually at the same sampling spots, and the emerging average is expected to be compared with the baseline. For the reporting period, water quality parameters did not exceed tolerated limits by National standards. This is likely to be ensured by behavior change of local comminutes including water users, small enterprises, farmers and herders etc resulted from trainings and raising awareness activities of the project.</t>
  </si>
  <si>
    <t>Turgen/ Kharkhiraa Rivers basin</t>
  </si>
  <si>
    <t>Ulz River basin</t>
  </si>
  <si>
    <t>Place name</t>
  </si>
  <si>
    <t>Ulaangom soum</t>
  </si>
  <si>
    <t>Khovd soum</t>
  </si>
  <si>
    <t>Naranbulag soum</t>
  </si>
  <si>
    <t>Choibalsan soum</t>
  </si>
  <si>
    <t>Dashbalbar soum</t>
  </si>
  <si>
    <t>Gurbanzagal soum</t>
  </si>
  <si>
    <t>b) Soil nutrient, organic carbon (matter) pool</t>
  </si>
  <si>
    <t xml:space="preserve">Type of soil name                                                                                                                               </t>
  </si>
  <si>
    <t>Dark</t>
  </si>
  <si>
    <t>Dark brown</t>
  </si>
  <si>
    <t xml:space="preserve">Pail brown </t>
  </si>
  <si>
    <t>Meadow</t>
  </si>
  <si>
    <t>Saliny</t>
  </si>
  <si>
    <r>
      <t>Decreased soil compaction, g/cm</t>
    </r>
    <r>
      <rPr>
        <vertAlign val="superscript"/>
        <sz val="11"/>
        <color indexed="8"/>
        <rFont val="Times New Roman"/>
        <family val="1"/>
      </rPr>
      <t>3</t>
    </r>
  </si>
  <si>
    <t>Tbd</t>
  </si>
  <si>
    <t>1,11</t>
  </si>
  <si>
    <t>1,12</t>
  </si>
  <si>
    <t>1,13</t>
  </si>
  <si>
    <t>1,16</t>
  </si>
  <si>
    <t>Changes of aggregates, %  (at the layer 0-10cm, 10-20cm)</t>
  </si>
  <si>
    <t>&gt;1,0mm -57.5%                      1.0-0.5mm-30.4%                      0.5-0.1mm-8.2 %                    &lt;0.1mm-3.9%</t>
  </si>
  <si>
    <t>&gt;1,0mm-56.5 %                     1.0-0.5mm-20.8 %                    0.5-0.1mm-6.3%                    &lt;0.1mm-16.4%</t>
  </si>
  <si>
    <t>&gt;1,00mm-49.5 %                     1.0-0.5mm-20.5%                     0.5-0.1 mm-7.2%                     &lt;0.1mm-22.7%</t>
  </si>
  <si>
    <t>&gt;1,0mm-52.4%                                                                     1.0-0.5mm-23.5 %                                                       0.5-0.1mm-6.2%                                            &lt;0.1mm-17.9%</t>
  </si>
  <si>
    <t>&gt;1,0mm-56.4 %                    1.0-0.5mm-20.9%                     0.5-0.1mm-6.3%                    &lt;0.1mm-16.4%</t>
  </si>
  <si>
    <t>&gt;1,0 mm-30.4 %                     1.0-0.5mm-30.2%                     0.5-0.1mm-7.2%                     &lt;0.1mm-32.2%</t>
  </si>
  <si>
    <t xml:space="preserve">Total of 6 pilot sites were selected in 6 target soums that are visually different or with comparably lower yield than the healthy fields. Regular monitoring are conducted identifying chemical components and properties of soil characteristics. The demonstration activities/ adaptation local measures related with reforestation, decrease of degraded spots and or improvement of overloaded pasture, and sustainable farming at household level are expected to improve soil conditions in terms of contents of organic matter and fertility. Trends of soil composition and quality can be used to demonsrate the changes/ improvement that are resulted from the above measures. The soil data is updated on an annuall basis to enrich the database.  </t>
  </si>
  <si>
    <t xml:space="preserve">N/a for 2014, since the indicator has been newly integrated into the Results framework in April 2015 following up the recommendations of the MTR conducted between November 2014 and January 2015.
</t>
  </si>
  <si>
    <t>For the reporting period, samples taken from 6 monitoring points were analyzed at the Soil laborotary of  Center of Desertification study, Institute of Geoecology. A total of  30 samples were taken from the top layer of soils at the points with 5 frequency. More specifically,  soil compaction  were defined as average of five samples taken from a depth of 0-10sm.   In addiiton, soil aggregates were defined at the same depth  through  proportion of particles with different sizes &gt;1.0, 1.0.-0.5, 0.5-0.1 and &lt;0.1mm.  According to diagnosis by the Laboratory, the analyzed soils all belong to medium degraded area.   Defined properties will be used as control for further changes to be enabled by project variety of demonstration field activities. Declines for both of soil compactions and proportion of small particles in size (below 0.1mm) indicate  certain improvment of soil properties. In contrast, increase  in  proportion of particles with size above 0.1 mm show improvement of  soil potentials to stand for wind erosion.</t>
  </si>
  <si>
    <t>Indicator of outcomes</t>
  </si>
  <si>
    <r>
      <rPr>
        <b/>
        <sz val="11"/>
        <color indexed="8"/>
        <rFont val="Times New Roman"/>
        <family val="1"/>
      </rPr>
      <t xml:space="preserve">1.1 </t>
    </r>
    <r>
      <rPr>
        <sz val="11"/>
        <color indexed="8"/>
        <rFont val="Times New Roman"/>
        <family val="1"/>
      </rPr>
      <t xml:space="preserve">Number of integrated strategies/ management plans for river basins approved and adopted by National and Aimag Governments </t>
    </r>
  </si>
  <si>
    <t>Operational integrated strategies/management plans for river basins (or sub-basins)</t>
  </si>
  <si>
    <t>Baseline: 0</t>
  </si>
  <si>
    <r>
      <rPr>
        <b/>
        <sz val="11"/>
        <color indexed="8"/>
        <rFont val="Times New Roman"/>
        <family val="1"/>
      </rPr>
      <t>2</t>
    </r>
    <r>
      <rPr>
        <sz val="11"/>
        <color indexed="8"/>
        <rFont val="Times New Roman"/>
        <family val="1"/>
      </rPr>
      <t xml:space="preserve"> Ecosystem-based adaptation (EbA) strategy framework developed providing guidelines for adaptation measures on the ground for the Altai Mountains/Great Lakes Depression and Eastern steppe/Mongol Daguur and  is submitted to the MEGD for endorsement.  </t>
    </r>
    <r>
      <rPr>
        <b/>
        <sz val="11"/>
        <color indexed="8"/>
        <rFont val="Times New Roman"/>
        <family val="1"/>
      </rPr>
      <t xml:space="preserve"> 2 </t>
    </r>
    <r>
      <rPr>
        <sz val="11"/>
        <color indexed="8"/>
        <rFont val="Times New Roman"/>
        <family val="1"/>
      </rPr>
      <t xml:space="preserve">Integrated Water Resource Management (IWRM) plans officially adopted by all 3 target Aimags (approval by Uvs Parliament on November 7, 2013 and by Khentii and Dornod aimags on 11 and 12 of   November   2013 respectively) and implementation initiated from the end of 2013.  IWRM plan of Ulz will be endorsed by the Minister of Environment and Green Development (MEGD) in compliance with the Article 4.8 of the “Law on water”.                                                    </t>
    </r>
  </si>
  <si>
    <r>
      <t xml:space="preserve">Progress: </t>
    </r>
    <r>
      <rPr>
        <b/>
        <sz val="11"/>
        <color indexed="8"/>
        <rFont val="Times New Roman"/>
        <family val="1"/>
      </rPr>
      <t>4</t>
    </r>
  </si>
  <si>
    <t xml:space="preserve"> 
EbA strategies for 2 target eco-regions were handed over to MEGDT through CCCO in 2013 as a reference for better policy making&amp; planning associated with climate change adaptation and mitigation. Based on the EbA strategy, soum landscape level 17 EbA plans were developed at the end of 2014. According to newly developed plans, project soum authorities have strong commitments to be initiative&amp; pro-active to take actions towards introduction and implementation of landscape level EbA such as EbA grazing management (rotational pasture use, small scale traditional water catchment). The project is planning to provide professional guidance on specific topics to soum authorities and communities to realize the commitments.                                                                                                 The IWRM plans for 2 target river basins were approved by MEGDT in June 2014. For the reporting period, the government budget amount spent for the IWRM implementation is approximately732,000$ for 2 target river basins. These amounts constitute about 20% of actually needed funds for IWRM implementation in 2014. 
The IWRM plan for Uvs Lake-Tes river basin was officially adopted by relevant Aimag Parliaments (Uvs, Zavkhan and Khuvsgul aimags) and submitted to MEGDT for endorsement at the end of 2014.
</t>
  </si>
  <si>
    <t xml:space="preserve">Progress:         18         (1  newly developed policy document on IWRM for Uvs lake-Tes river basin;          17 soum landscape level EbA Plans)                                 </t>
  </si>
  <si>
    <r>
      <rPr>
        <b/>
        <sz val="11"/>
        <color indexed="8"/>
        <rFont val="Times New Roman"/>
        <family val="1"/>
      </rPr>
      <t>It is an implementation process</t>
    </r>
    <r>
      <rPr>
        <sz val="11"/>
        <color indexed="8"/>
        <rFont val="Times New Roman"/>
        <family val="1"/>
      </rPr>
      <t>. Currently 22 policy plans were developed. Soum authorities are working to realize their commitments with regards to specific topics such as implementetion of EbA grazing management, establishment of small scale traditional water catchments. For the reporting period, 17 soums initiated landscape level EbA grazing management and "Simple point" program and  Photo plant monitoring on pasture degradation.    The IWRM plans for 2 target river basins were approved by MEGDT in June 2014. For the reporting period, the government budget amount spent for implementing IWRM and EbA measures is approximately 498,000$ for 2 target river basins. It amounts for 13.5% of the total budget of 2 target river basins. The IWRM plan for Uvs Lake-Tes river basin was officially adopted by relevant Aimag Parliaments (Uvs, Zavkhan and Khuvsgul aimags) and will be endorsed by MEGDT in March 2016 .</t>
    </r>
  </si>
  <si>
    <t xml:space="preserve">Progress: 2 EBA strategies for target river basins, 3 IWRM plans (2 approved in 2014, 1 to be approved in 2016); 17 Soum landscape level EBA plans;    </t>
  </si>
  <si>
    <t>at least 2</t>
  </si>
  <si>
    <r>
      <rPr>
        <b/>
        <sz val="11"/>
        <color indexed="8"/>
        <rFont val="Times New Roman"/>
        <family val="1"/>
      </rPr>
      <t>1.2</t>
    </r>
    <r>
      <rPr>
        <sz val="11"/>
        <color indexed="8"/>
        <rFont val="Times New Roman"/>
        <family val="1"/>
      </rPr>
      <t xml:space="preserve"> Number of Aimag governments monitoring, assessing, and reporting to MEGD and relevant agencies (water authority, National Climate Change Coordination Office) on integrated river basin management measures</t>
    </r>
  </si>
  <si>
    <t xml:space="preserve">Number Aimag Governments implementing integrated strategies/management plans for river basins: </t>
  </si>
  <si>
    <r>
      <t xml:space="preserve">Baseline: 0 </t>
    </r>
  </si>
  <si>
    <r>
      <rPr>
        <b/>
        <sz val="11"/>
        <color indexed="8"/>
        <rFont val="Times New Roman"/>
        <family val="1"/>
      </rPr>
      <t>2</t>
    </r>
    <r>
      <rPr>
        <sz val="11"/>
        <color indexed="8"/>
        <rFont val="Times New Roman"/>
        <family val="1"/>
      </rPr>
      <t xml:space="preserve"> River Basin Administrations (RBA) in the two target basins report to MEGD (to RBA Division) on all related measures on water users and consumers following the Law on Water, Article 7.5 to update the national level water database. </t>
    </r>
    <r>
      <rPr>
        <b/>
        <sz val="11"/>
        <color indexed="8"/>
        <rFont val="Times New Roman"/>
        <family val="1"/>
      </rPr>
      <t xml:space="preserve">3 </t>
    </r>
    <r>
      <rPr>
        <sz val="11"/>
        <color indexed="8"/>
        <rFont val="Times New Roman"/>
        <family val="1"/>
      </rPr>
      <t xml:space="preserve">target aimag Meteorology and Hydrology Agencies and aimag Environmental protection departments report to MEGD on actions taken in relation to meteorlogy and hydrology within the integrated river basin management. </t>
    </r>
  </si>
  <si>
    <r>
      <t xml:space="preserve"> Progress: </t>
    </r>
    <r>
      <rPr>
        <b/>
        <sz val="11"/>
        <color indexed="8"/>
        <rFont val="Times New Roman"/>
        <family val="1"/>
      </rPr>
      <t>5</t>
    </r>
  </si>
  <si>
    <r>
      <rPr>
        <b/>
        <sz val="11"/>
        <color indexed="8"/>
        <rFont val="Times New Roman"/>
        <family val="1"/>
      </rPr>
      <t>Two</t>
    </r>
    <r>
      <rPr>
        <sz val="11"/>
        <color indexed="8"/>
        <rFont val="Times New Roman"/>
        <family val="1"/>
      </rPr>
      <t xml:space="preserve"> River Basin Administrations (RBA) in the two target basins report to MEGDT (to RBA Division) on all related measures on water users and consumers following concepts of the Law on Water to update the national level water database. </t>
    </r>
    <r>
      <rPr>
        <b/>
        <sz val="11"/>
        <color indexed="8"/>
        <rFont val="Times New Roman"/>
        <family val="1"/>
      </rPr>
      <t>Three</t>
    </r>
    <r>
      <rPr>
        <sz val="11"/>
        <color indexed="8"/>
        <rFont val="Times New Roman"/>
        <family val="1"/>
      </rPr>
      <t xml:space="preserve"> Meteorology and Hydrology Agencies and</t>
    </r>
    <r>
      <rPr>
        <b/>
        <sz val="11"/>
        <color indexed="8"/>
        <rFont val="Times New Roman"/>
        <family val="1"/>
      </rPr>
      <t xml:space="preserve"> 5</t>
    </r>
    <r>
      <rPr>
        <sz val="11"/>
        <color indexed="8"/>
        <rFont val="Times New Roman"/>
        <family val="1"/>
      </rPr>
      <t xml:space="preserve"> Aimags (Target 3 aimags: Dornod, Khentii, Uvs and 2 additional aimags, Zavkhan&amp; Khuvsgul within Uvs lake-Tes river basin) Environmental protection departments from target basins/aimags report to MEGDT on actions taken in relation to meteorology and hydrology within the integrated river basin management.</t>
    </r>
  </si>
  <si>
    <t xml:space="preserve">Progress: 10                                    (2 RBA, 3 meteo office, 5 Aimag level Env. departments) </t>
  </si>
  <si>
    <t xml:space="preserve"> For the reporting period, the project continued to provide technical support to two RBAs.The project supported two River Basin Administrations (RBAs) in the target basins in conducting of Water Census and report to MEGDT (to RBA Division). Water census data and reports are uploaded into the Water Database (http://www.eic.mn/water/) for further use for water resources’ conservation and protection actions as well as scientific purposes. In addition to that, the project was focusing on capacity building of relevant Meteorology and Hydrology Agencies  and Environmental protection departments at aimag level. With the two years project steady efforts and assisstances, three environmental laboratories of three target aimags (Uvs, Khentii, Dornod) were able to be accredited and received required certifications. The project continued the support on the improvement of surface and ground water monitoring network. Within this scope, 5 small scale portable, energy efficient (replication of UNDP/GEF BEEP project best practices) dwellings of size of 2.5 and 3.5m were provided to the earlier established 5 water monitoring posts with support of the project in Norovlin, Bayan-Uul, Dashbalbar, Chuluunkhoroot and Ulaangom. This enabled local water technicians (mostly women) with favorable work condition during the cold season. In addition. an automatic weather station (AWS) was installed at the upstream of Ulz river in Norovlin soum for reliable and consistent data collection for research and policy making. </t>
  </si>
  <si>
    <t>at least  3</t>
  </si>
  <si>
    <r>
      <rPr>
        <b/>
        <sz val="11"/>
        <color indexed="8"/>
        <rFont val="Times New Roman"/>
        <family val="1"/>
      </rPr>
      <t xml:space="preserve">1.3 </t>
    </r>
    <r>
      <rPr>
        <sz val="11"/>
        <color indexed="8"/>
        <rFont val="Times New Roman"/>
        <family val="1"/>
      </rPr>
      <t xml:space="preserve">Guidelines for IWRM address climate risks and vulnerability and integrate adaptation measures and EBA approaches  </t>
    </r>
  </si>
  <si>
    <t>Current guidelines do not address adaptation and EBA issues explicitly</t>
  </si>
  <si>
    <t xml:space="preserve">IWRM Plans developed by the project fully reflected EbA approaches with specific emphasis on reduction of climate change adverse impacts and lessen of risks. However, other government organizations developing IWRM Plans for remaining river basins are giving a less priorities on inclusion of above mentioned approaches. Considering this emerging need of reflection of EBA approaches into existing “Methodological guidance developed by MEGDT in 2013, the project initiated an amendment to the guidance and handed over to MEGDT for further discussion/decision. </t>
  </si>
  <si>
    <t xml:space="preserve"> Progress: 1</t>
  </si>
  <si>
    <t>It is in process. Considering this emerging need of reflection of EBA approaches into existing “Methodological guidance developed by MEGDT in 2013, the project initiated an amendment to the guidance and handed over to MEGDT for further discussion/decision. It is expected to be discussed soon.</t>
  </si>
  <si>
    <t>Guidelines for IWRM that address climate change  risks</t>
  </si>
  <si>
    <r>
      <rPr>
        <b/>
        <sz val="11"/>
        <color indexed="8"/>
        <rFont val="Times New Roman"/>
        <family val="1"/>
      </rPr>
      <t>1.4</t>
    </r>
    <r>
      <rPr>
        <sz val="11"/>
        <color indexed="8"/>
        <rFont val="Times New Roman"/>
        <family val="1"/>
      </rPr>
      <t xml:space="preserve"> Total hectares included within protected areas system in the two project sites (Kharkhira/Turgen, Ulz)</t>
    </r>
  </si>
  <si>
    <t xml:space="preserve">Altai Mountains / GLB:  </t>
  </si>
  <si>
    <t>3,742,000 ha</t>
  </si>
  <si>
    <t xml:space="preserve">No changes during the reporting period. However, the Project initiated an assessment on potential expansion of protected area in order to maintain ecosystem integrity and services in Kharkhiraa/Turgen and Ulz river basin in 2014. This assessment will  explore possibilities to expand the specially protected areas and mining impact to PAs, and improving community based tourism. </t>
  </si>
  <si>
    <t xml:space="preserve">The project managed to finalize designation proposals for expansion of the protected area network for 567433.12 ha that can potentially lead to a substantial recovery of steppe and wetland key species and improvement of the hydrological conditions in the area, where potential  return of indicator species (birds: White-naped Grane, Hooded Grane, Great Bustard, Siberian Crane, Whooper swan etc., mammals:  Mongolian Gazelle , Daurian Hedgehog, Ovis ammon, Raccoon dog, Eurasian Lynx, Wild Boar, Mongolian marmot and etc.) started to be observed.                                                                                                                              Proposals for designation ( 13% of Ulz, Kharkhiraa-Turgen river basins area, Altai Mountains / GLB: 369466 ha, Eastern Steppe: 197967.12 ha, Ulz Watershed: 102563.22 ha.) were officially adopted by local parliaments of 4 Aimags’ and 10 Soums respectively. As further actions, MEGDT will review proposed management categories and submit to the Cabinet and the Parliament of Mongolia for approval depending on protection level. The request letter for further actions was submitted to the Minister, Chairman of State Protected Areas Administration Department and NPD with proposals and recommendations of the Assessment. </t>
  </si>
  <si>
    <t>Progress: 3,742,000 ha</t>
  </si>
  <si>
    <t xml:space="preserve">Proposals on extension of PAs upstreams of Ulz (102,563.32ha) and Tes Rivers (~369,466 ha) and Khukh Lake (~95,402.9 ha) were approved by the Representatives Khurals of respective aimags (Khuvsgul, Zavkhan, Uvs, Khentii and Dornod). Proposals were submitted to MEGDT in 2014. MEGDT is further processing the proposals for submission to the Cabinet and to Parliament for approval. The tentative date for finalization at the MEGDT level is to be likely by the end of 1st Quarter of 2016. For the reporting period, the project organized a series of trainings for voluntary rangers in target river basins in cooperation with the Institute of General and Experimental Biology, Mongolian Academy of Sciences. A total of 138 persons were trained and obtained relevant knowledge and skills with regard to Strictly Protected Areas and biodiversity monitoring. </t>
  </si>
  <si>
    <t>Same as 2014</t>
  </si>
  <si>
    <t>Altai Mountains / GLB:  3,942,000 ha</t>
  </si>
  <si>
    <t xml:space="preserve">Kharkhiraa/Turgen Watershed: </t>
  </si>
  <si>
    <t>80,000 ha</t>
  </si>
  <si>
    <t>Progress: 80,000 ha</t>
  </si>
  <si>
    <t>Kharkhiraa/Turgen:  100,000 ha</t>
  </si>
  <si>
    <t xml:space="preserve">Eastern Steppe:  </t>
  </si>
  <si>
    <t>4,267,600 ha</t>
  </si>
  <si>
    <t>Progress: 4,267,600 ha</t>
  </si>
  <si>
    <t>Eastern Steppe:  4,467,600 ha</t>
  </si>
  <si>
    <t xml:space="preserve">Ulz Watershed: </t>
  </si>
  <si>
    <t>312,000 ha</t>
  </si>
  <si>
    <t>Progress: 312,000 ha</t>
  </si>
  <si>
    <t>Ulz: 375,000 ha</t>
  </si>
  <si>
    <r>
      <rPr>
        <b/>
        <sz val="11"/>
        <color indexed="8"/>
        <rFont val="Times New Roman"/>
        <family val="1"/>
      </rPr>
      <t>2.1</t>
    </r>
    <r>
      <rPr>
        <sz val="11"/>
        <color indexed="8"/>
        <rFont val="Times New Roman"/>
        <family val="1"/>
      </rPr>
      <t xml:space="preserve"> Number of Soums in target area considering EBA measures/Integrated River Basin Management into their annual land-use planning and in Soum development plans.</t>
    </r>
  </si>
  <si>
    <t>Total number of Soums in target area considering integrated River Basin Management/ EbA measures in their annual land-use planning and in Soum development plans and strategies:</t>
  </si>
  <si>
    <r>
      <rPr>
        <b/>
        <sz val="11"/>
        <color indexed="8"/>
        <rFont val="Times New Roman"/>
        <family val="1"/>
      </rPr>
      <t xml:space="preserve">17 </t>
    </r>
    <r>
      <rPr>
        <sz val="11"/>
        <color indexed="8"/>
        <rFont val="Times New Roman"/>
        <family val="1"/>
      </rPr>
      <t xml:space="preserve">soums in target river basins considered Integrated River Basin Management in their </t>
    </r>
    <r>
      <rPr>
        <u val="single"/>
        <sz val="11"/>
        <color indexed="8"/>
        <rFont val="Times New Roman"/>
        <family val="1"/>
      </rPr>
      <t>Soum development plans</t>
    </r>
    <r>
      <rPr>
        <sz val="11"/>
        <color indexed="8"/>
        <rFont val="Times New Roman"/>
        <family val="1"/>
      </rPr>
      <t xml:space="preserve"> including issues of provision of safe drinking water, water sources' protection and restoration.  The principles and practices of Ecosystem-based adaptation measures are already reflected in </t>
    </r>
    <r>
      <rPr>
        <u val="single"/>
        <sz val="11"/>
        <color indexed="8"/>
        <rFont val="Times New Roman"/>
        <family val="1"/>
      </rPr>
      <t xml:space="preserve">Aimag level planning in regard to areas such as Water, Pasture, Forest, Riparian area, Implementation arrangement, Ecosystem cultural services and Rehabilitation of ecosystems and resilience. </t>
    </r>
    <r>
      <rPr>
        <sz val="11"/>
        <color indexed="8"/>
        <rFont val="Times New Roman"/>
        <family val="1"/>
      </rPr>
      <t xml:space="preserve">At the soum level the consideration of EbA measures in the </t>
    </r>
    <r>
      <rPr>
        <u val="single"/>
        <sz val="11"/>
        <color indexed="8"/>
        <rFont val="Times New Roman"/>
        <family val="1"/>
      </rPr>
      <t>soum land use planning</t>
    </r>
    <r>
      <rPr>
        <sz val="11"/>
        <color indexed="8"/>
        <rFont val="Times New Roman"/>
        <family val="1"/>
      </rPr>
      <t xml:space="preserve"> is in progress in all </t>
    </r>
    <r>
      <rPr>
        <b/>
        <sz val="11"/>
        <color indexed="8"/>
        <rFont val="Times New Roman"/>
        <family val="1"/>
      </rPr>
      <t xml:space="preserve">17 </t>
    </r>
    <r>
      <rPr>
        <sz val="11"/>
        <color indexed="8"/>
        <rFont val="Times New Roman"/>
        <family val="1"/>
      </rPr>
      <t xml:space="preserve">target soums by developing Soum level landscape EbA plan. In order to strengthen the human and technical capacity of Soum and Aimag Land management officers (26) two level trainings were organized by provision of Geodesy and GIS methodology and practical experiences in May, 2014 in cooperation of State Agency of Land Affairs, Geodesy and Cartography and National University of Science and Technology of Mongolia. Besides that it provided new concepts of landscape based land use planning including sustainable pasture use, restoration and rehabilitation of degraded pasture lands.   </t>
    </r>
  </si>
  <si>
    <t>Progress: 17 soums</t>
  </si>
  <si>
    <t xml:space="preserve">The second level training for aimag and soum level land officers were organized in cooperation with National agency for Land management, Geodesy&amp; Cartography. During the training, totally 32 trainees were equipped with a various of internationally recognized approaches including landscape based EbA approaches, sustainable pasture management, rotational use of degraded pasture, “Simple point” program and photo  plant monitoring etc. Trained land officers will be responsible for reflecting  EbA and IWRM principles in land use plans of their localities. In parallel, local herder communities were trained on simple pasture monitoring. The data gathered by the trained communities are expected to be used as basic data source for better pasture use planning. Currently, 17 soums initiated pasture EbA grazing practices in their territory basing on Soum level land use plans considering EbA. </t>
  </si>
  <si>
    <t xml:space="preserve">Since June of 2015, 32 newly prepared trainers have been delivering on site-trainings in their localities in cooperation with local project coordinators. A total of 156 person obtained various internationally recognized approaches and knowledge including landscape based EbA, sustainable pasture management principles, rotational use of degraded pasture planning and implementation, “Simple point” program and photo  plant monitoring etc.  As a result 17 pasture control points covering 20,000 ha were selected.  </t>
  </si>
  <si>
    <t>2.2  Number of EbA interventions for which current and future costs and benefits have been calculated:</t>
  </si>
  <si>
    <t xml:space="preserve">a) Number of rehabilitated springs b) Increased length and discharge of rehabilitated springs </t>
  </si>
  <si>
    <t>Progress: 0</t>
  </si>
  <si>
    <t xml:space="preserve">A total of 12 springs (in Kharkhiraa / Turgen 5 and in Ulz 7) were rehabiliated in 2014 applying EbA principles and environmentally sound techniques for increased and safe drinking water supply for local population and livestock, as well as for potential recovery of overgrazed areas.  In 2015, additionally 13 springs are expected to be protected and rehabilitated. </t>
  </si>
  <si>
    <t>Progress: 12 springs protected in 2014</t>
  </si>
  <si>
    <t>A total of 13 springs (in Kharkhiraa / Turgen 5 and in Ulz 7) were rehabilitated in 2015 applying EbA principles and environmentally sound techniques for increased and safe drinking water supply for local population and livestock, as well as for potential recovery of overgrazed areas. Length of protected springs was increased as well as its feeding 2nd order rivers (Duch, Jaraahai and Urt rivers) that further flow into the Ulz river was also prolonged by 0.4-1kms. In addition, Discharge was increased by 3-5 percent according to latest observation made  by local coordinators and hydrological technicians in September, 2015.</t>
  </si>
  <si>
    <t>Progress: 25 springs as accumulated in 2014, 2015</t>
  </si>
  <si>
    <t>2.3 Decreased coal consumption by local public service buildings for heating, %</t>
  </si>
  <si>
    <t>n/a for 2014, since the indicator has been newly integrated into the Results framework in April 2015 following up the recommendations of the MTR conducted between November 2014 and January 2015.</t>
  </si>
  <si>
    <t>Progress: decreased by 15 percent</t>
  </si>
  <si>
    <t>15 decrease</t>
  </si>
  <si>
    <t xml:space="preserve">2.4 Improved use of surface water resources in replacement of ground water:
</t>
  </si>
  <si>
    <t>a) Amount of surface water extracted for irrigation in project sites (cubic meter)</t>
  </si>
  <si>
    <t>Ulz and Kharkhiraa/Turgen River basin:</t>
  </si>
  <si>
    <t xml:space="preserve">Currently, drip irrigation systems are being installed in 9 project sites in order to improve efficiency of water usage for agricultural irrigation. Water meters will be installed in order to enable comparison between drip and regular irrigation systems, thus the amount of water saved through drip irrigation. </t>
  </si>
  <si>
    <t>Currently, drip irrigation systems with water meters were installed in 15 project sites in order to improve efficiency of water usage for agricultural irrigation. Site responsible water users are keeping records on water consumption in order to compare efficiency of drip and regular irrigation systems. Collected data will be used for further replication. Preliminary assessment shows drip irrigated lands used 2 times less labor and water as used to be. 1ha of tree and vegetable lands with drip irrigation used 60x2 tonn water each month. Before it the farmers used 60x4 times tonn water but with more labor in lowland of Ulz river basin.</t>
  </si>
  <si>
    <t>Total surface water extraction approx. 20% decreased in pilot sites</t>
  </si>
  <si>
    <t>Additionally,  drip irrigation systems with water meters were installed in 2 project sites  in order to improve efficiency of water usage for agricultural irrigation. Site responsible water users are keeping records on water consumption in order to compare efficiency of drip and regular irrigation systems. Collected data will be used for further replication. Preliminary assessment shows drip irrigated lands used 2 times less labor and water as used to be. 1ha of tree and vegetable lands with drip irrigation used 60x2 tonn water each month. Before it the farmers used 60x4 times tonn water but with more labor in target basins.</t>
  </si>
  <si>
    <t>Total extraction approx. 20% decreased 
(while maintaining sustainable agricultural practices through appropriate irrigation technology )</t>
  </si>
  <si>
    <t>b) Number of monitored wells increasing ground-water consumption efficiency in project sites</t>
  </si>
  <si>
    <t xml:space="preserve"> Kharkhiraa/Turgen River basin:</t>
  </si>
  <si>
    <r>
      <t xml:space="preserve">A total of 20 wells (location and name) to be repaired and monitored were identified by Feasibily study. Out of these, </t>
    </r>
    <r>
      <rPr>
        <b/>
        <sz val="11"/>
        <color indexed="8"/>
        <rFont val="Times New Roman"/>
        <family val="1"/>
      </rPr>
      <t xml:space="preserve">5 </t>
    </r>
    <r>
      <rPr>
        <sz val="11"/>
        <color indexed="8"/>
        <rFont val="Times New Roman"/>
        <family val="1"/>
      </rPr>
      <t xml:space="preserve">specific wells'  were prioritized to be repaired and monitored. The selection was based on the importance of the location for Demoiselle Crane and Mongolian Gazelle habitat. Training of the trainers will be conducted in June 2014 covering issues of ground water importance, GW resource saving technologies. </t>
    </r>
  </si>
  <si>
    <t xml:space="preserve"> Progress: 3</t>
  </si>
  <si>
    <t xml:space="preserve">For the reporting period, a total of 6 wells were repaired, from which 3 equipped with solar display and generator. Wells for repairing were selected based on their location of importance for endangered species such as White-naped Crane and Mongolian Gazelle in eastern region. Through repaired wells, a total of 16.000 ha of abandoned and remote pasture emerged to be re-used for livestock husbandry and a total of 22.000 hectares were freed for grazing of wild animals.                                                                                       Within the scope of extending and strengthening ground water monitoring network, 3 monitoring boreholes were established along the Ulz river, 2 in Kharkhiraa, Turgen river basin and equipped with relevant measuring devices. In parallel, on site trainings were organized for local meteorology and hydrological officers in order to increase their knowledge and skills on practical use of provided equipments. </t>
  </si>
  <si>
    <t xml:space="preserve"> Progress: 3 wells repaired; 2 boreholes</t>
  </si>
  <si>
    <t xml:space="preserve">For the reporting period, a total of 6 wells were repaired, from which 1 equipped with solar display and generator. Wells for repairing were selected based on their location of importance for endangered species such as White-naped Crane and Mongolian Gazelle in eastern region. Through repaired wells, a total of 10.000 ha of abandoned and remote pasture emerged to be re-used for livestock husbandry and a total of 6.800 ha were freed for grazing of wild animals.  </t>
  </si>
  <si>
    <t xml:space="preserve"> Progress: 5 accumulated since 2013</t>
  </si>
  <si>
    <t>Ulz River basin:</t>
  </si>
  <si>
    <r>
      <t xml:space="preserve"> Progress: 2</t>
    </r>
  </si>
  <si>
    <t xml:space="preserve"> Progress: 3 wells repaired; 3 boreholes</t>
  </si>
  <si>
    <t xml:space="preserve"> Progress: 6 wells repaired; accumulated 12 since 2013</t>
  </si>
  <si>
    <t xml:space="preserve">c) Number of Small scale Rain and snow melt Water harvesting  </t>
  </si>
  <si>
    <t xml:space="preserve">No water harvesting activities </t>
  </si>
  <si>
    <t xml:space="preserve"> Detailed design drawing of construction (DDDC) of small scale rain and snow melt water harvesting to be established in Kharkhiraa, Turgen river basin will be conducted in June -July, 2014. The actual construction is expected to be completed in November 2014. </t>
  </si>
  <si>
    <r>
      <t>Two traditional rain and snow melts catchment facilities were constructed in Turgun soum according to the pilot design and drawings developed in 2014. The established catchments with a total volume of 3000m</t>
    </r>
    <r>
      <rPr>
        <vertAlign val="superscript"/>
        <sz val="11"/>
        <color indexed="8"/>
        <rFont val="Times New Roman"/>
        <family val="1"/>
      </rPr>
      <t>3</t>
    </r>
    <r>
      <rPr>
        <sz val="11"/>
        <color indexed="8"/>
        <rFont val="Times New Roman"/>
        <family val="1"/>
      </rPr>
      <t xml:space="preserve"> water is estimated to be able to provide for ~10 thousand heads of livestock with drinking water for 2 months during the extended dry season. In addition, pilot design and drawings for 2 small scale engineering water harvesting structure were developed and approved by Technical commission of MCUD, and handed over to MEGDT. Actual construction work of small scale engineering water harvesting structure in Ulz basin is expected to start in June, 2015 with cofunding of Environmental Agency of Dornod Aimag. </t>
    </r>
  </si>
  <si>
    <r>
      <t>Progress:</t>
    </r>
    <r>
      <rPr>
        <b/>
        <sz val="11"/>
        <color indexed="8"/>
        <rFont val="Times New Roman"/>
        <family val="1"/>
      </rPr>
      <t xml:space="preserve"> 2 </t>
    </r>
    <r>
      <rPr>
        <sz val="11"/>
        <color indexed="8"/>
        <rFont val="Times New Roman"/>
        <family val="1"/>
      </rPr>
      <t xml:space="preserve"> traditional rain and snow melts catchments established</t>
    </r>
  </si>
  <si>
    <t xml:space="preserve">• For reporting period, small scale engineering water catchment facility with the volume of 18854.0 cubic meters was constructed in Bayandun soum of Dornod aimag. The costs for construction was co-financed by the Dornod Aimag Environmental Agency (proportion is 50:50) and the project. In addition to providing possibility to save ground water, the facility enables a proper monitoring and controll by the newly established “Water user’s group" (WUG) NGO on the appropriate water use following the norms for different types of vegetables, fruits and bushes for their 10 ha of agricultural lands to be irrigated.  
• An abandoned water channel in Sagil soum of Uvs aimag was rehabilitated with co-funding of soum Government under guidance of experts and WUG and by trained local community members. It ensures water supply for over 20.000 livestock of 80 herder households.
• Within the scope of piloting water saving techniques, an innovative water reservoir called “dry well” to potentially  collect snowmelts and rain water of about a volume of 55 tones was established in Naranbulag soum of Uvs aimag. The dry well will be used to overcome water shortage during intensive irrigation period for at least 3 households' lands (~3 ha). Based on the assessment on usefulnes of the facility, this simple "dry well" will be replicated in other areas.                               All these practical approaches show benefits of overcoming water shortage, collecting water, increase of water efficiency following watering norms on types of plants and in return get economic gain on harvest and yields on animals. Not lastly it also encourages locals to learn from each other, who obtained knowledge and skills and local governments to support replication of best practices within its Soums or beyond.                                                                                                                                                                     </t>
  </si>
  <si>
    <r>
      <t>Progress:</t>
    </r>
    <r>
      <rPr>
        <b/>
        <sz val="11"/>
        <color indexed="8"/>
        <rFont val="Times New Roman"/>
        <family val="1"/>
      </rPr>
      <t xml:space="preserve"> 2  </t>
    </r>
    <r>
      <rPr>
        <sz val="11"/>
        <color indexed="8"/>
        <rFont val="Times New Roman"/>
        <family val="1"/>
      </rPr>
      <t>traditional rain and snow melts catchments ,</t>
    </r>
    <r>
      <rPr>
        <b/>
        <sz val="11"/>
        <color indexed="8"/>
        <rFont val="Times New Roman"/>
        <family val="1"/>
      </rPr>
      <t xml:space="preserve"> 1 </t>
    </r>
    <r>
      <rPr>
        <sz val="11"/>
        <color indexed="8"/>
        <rFont val="Times New Roman"/>
        <family val="1"/>
      </rPr>
      <t xml:space="preserve">small scale engineering water catchment, </t>
    </r>
    <r>
      <rPr>
        <b/>
        <sz val="11"/>
        <color indexed="8"/>
        <rFont val="Times New Roman"/>
        <family val="1"/>
      </rPr>
      <t xml:space="preserve">1 </t>
    </r>
    <r>
      <rPr>
        <sz val="11"/>
        <color indexed="8"/>
        <rFont val="Times New Roman"/>
        <family val="1"/>
      </rPr>
      <t xml:space="preserve">water channel, </t>
    </r>
    <r>
      <rPr>
        <b/>
        <sz val="11"/>
        <color indexed="8"/>
        <rFont val="Times New Roman"/>
        <family val="1"/>
      </rPr>
      <t xml:space="preserve">1 </t>
    </r>
    <r>
      <rPr>
        <sz val="11"/>
        <color indexed="8"/>
        <rFont val="Times New Roman"/>
        <family val="1"/>
      </rPr>
      <t>dry well established</t>
    </r>
  </si>
  <si>
    <t>Number of small scale water harvesting reservoirs</t>
  </si>
  <si>
    <r>
      <rPr>
        <b/>
        <sz val="11"/>
        <color indexed="8"/>
        <rFont val="Times New Roman"/>
        <family val="1"/>
      </rPr>
      <t>2.5</t>
    </r>
    <r>
      <rPr>
        <sz val="11"/>
        <color indexed="8"/>
        <rFont val="Times New Roman"/>
        <family val="1"/>
      </rPr>
      <t xml:space="preserve"> Land use practices and climate change resilience improved as indicated by:</t>
    </r>
  </si>
  <si>
    <t>a) Total hectares of riparian and wetland habitat restored with native vegetation within project sites</t>
  </si>
  <si>
    <t xml:space="preserve">The areas and sites to be rehabilitated were identified by the Feasibility study (FS). Relevant field level activities are commenced  in 2014, starting with small scale tree nurseries in Kharkhiraa, Turgen and Ulz river basins covering 10 ha of riparian area. Local communities are being provided with native seed and seedlings and on the site trainings on tree nursery.  Local communities will collect native seeds in autumn for the next season planting under professional guidance of a national consultant.  </t>
  </si>
  <si>
    <t>Progress: 10 ha</t>
  </si>
  <si>
    <t>The areas and sites to be rehabilitated were identified by the Feasibility study (FS). Relevant field level activities are commenced  in 2014, starting with small scale tree nurseries in Kharkhiraa, Turgen and Ulz river basins covering 10 ha of riparian area. Local communities are being provided with native seed and seedlings on the site trainings on tree nursery.   In 2014, a total of 5 hectares of area have been rehabilited along the river Ulz and Kharkhiraa. Small scale tree nurseries are expected to produce app 15.000 seedlings annually to be used for  further rehabilitation activities.</t>
  </si>
  <si>
    <t xml:space="preserve">In cooperation with local adaptation groups, 10 smal scale tree nurseries covering 22.5 ha areas were established. The responsible communities were involved in series of on-site trainings including tree and strawberry planting, greenhouse farming, irrigation technologies etc. In addition to that, several reforestation and forest management activities were conducted in target areas with the State funding such as 811.4 ha in Kharkhiraa, Turgen river basin and 1359 ha in Ulz river basin . The project trainers and local adaptation groups played the main role in these activities. </t>
  </si>
  <si>
    <t>Progress: 831.4 ha since 2013</t>
  </si>
  <si>
    <t>1,250 ha</t>
  </si>
  <si>
    <t>Progress: 1381.4 ha since 2013</t>
  </si>
  <si>
    <t>2,250 ha</t>
  </si>
  <si>
    <t>b) Springs protected with livestock enclosures, Livestock watering and access to creeks managed with appropriate facilities/fencing</t>
  </si>
  <si>
    <t xml:space="preserve">As identified by the Feasibility Study, 9 springs out of proposed 30 are planned to be protected in 2014 applying EbA principles and environmentally sound techniques for increased and safe drinking water supply for local population and livestock. Simple desing and other technical estimations will be completed by June to enable demonstration training to be held in July. </t>
  </si>
  <si>
    <t>A total of 12 springs (in Kharkhiraa / Turgen 5 and in Ulz 7) were protected in 2014 applying EbA principles and environmentally sound techniques for increased and safe drinking water supply for local population and livestock, as well as for potential recovery of overgrazed areas. A total of 117.000 ha of remote and abandoned pasture land were supplied with required water resources. The protected springs have been providing more than 500 rural populations as well as 69.500 livestock’s with drinking water. As a result, more than 100.000 ha overgrazed area was released from pasture use and became able to recover. In addition, habitats covering 15.000 ha for eastern key species such as Mongolian gazelle and white-naped crane etc were freed from the pasture overlapping. In 2015, additionally 13 springs are expected to be protected and rehabilitated.</t>
  </si>
  <si>
    <t xml:space="preserve">Progress: 5 springs protected, 6 more will be protected         </t>
  </si>
  <si>
    <t>A total of 13 springs (in Kharkhiraa / Turgen 5 and in Ulz 8) were protected in 2015 applying EbA principles and environmentally sound techniques for increased and safe drinking water supply for local population and livestock, as well as for potential recovery of overgrazed areas. A total of 40000 ha of remote and abandoned pasture land were supplied with required water resources. The protected springs have been providing more than 5000 rural residents as well as 49200 livestock’s with drinking water. As a result, more than 60.000 ha overgrazed area was released from pasture use and became able to recover.</t>
  </si>
  <si>
    <t xml:space="preserve">Progress: 10 springs protected since 2014     </t>
  </si>
  <si>
    <t xml:space="preserve">approx. 30% increase </t>
  </si>
  <si>
    <t xml:space="preserve">Progress: 7 springs protected, 7 more will be protected </t>
  </si>
  <si>
    <t>Progress: 15 springs protected since 2014</t>
  </si>
  <si>
    <t>c) Total area with improved pasture land management (rotational use, pasture irrigation, carrying capacity)</t>
  </si>
  <si>
    <t xml:space="preserve">In May 2014, a training for the land officers involving 28 participants from target aimags and soums was organized in cooperation with the National Agency for the land management, geodesy and cartography. The objective of the training was to strengthen land officers’ capacity to reflect EbA and sustainable pasture use principles into land management planning of their localities. As a consequence, a substtrained land officers are committed to have the increased area with an adequate pasture management. </t>
  </si>
  <si>
    <t xml:space="preserve">Currently, 17 soums initiated pasture rotation and other EbA grazing practices in their territory. Activities consist of pasture irrigation through spring protection and well rehabilitation. Total area with improved pasture land management amounts to 72,750 ha in Kharkhiraa, Turgen and 92,250 ha Ulz river basin respectively. Pasture rotational system planned in 2015 is expected to provide substantial inputs to achieve the target. </t>
  </si>
  <si>
    <t>Progress: 72,750 ha</t>
  </si>
  <si>
    <t xml:space="preserve">Currently, 17 soums initiated pasture rotation and other EbA grazing practices in their territory. Activities consist of pasture irrigation through spring protection, well rehabilitation and established water harvesting structures. Total area with improved pasture land management amounts to 110,000 ha in Kharkhiraa, Turgen and 976,000 ha Ulz river basin respectively. </t>
  </si>
  <si>
    <t>Progress: 110,000 ha since 2014</t>
  </si>
  <si>
    <t>150,000 ha</t>
  </si>
  <si>
    <t>Progress: 92,250 ha</t>
  </si>
  <si>
    <t>Progress:976,000 ha since 2014</t>
  </si>
  <si>
    <t>1,200,000 ha</t>
  </si>
  <si>
    <t>d) Areas with Reforestation and improved forest management in Western target areas</t>
  </si>
  <si>
    <t xml:space="preserve">226 ha </t>
  </si>
  <si>
    <r>
      <t>Baseline: 226 ha</t>
    </r>
  </si>
  <si>
    <t>The current area, 226 ha, includes forest areas with reforestation and area of cleaning and thinning. In 2014, reforested and improved forest management area will be increased by additional 10 ha, totaling 236 ha.</t>
  </si>
  <si>
    <r>
      <t>Progress: 236 ha</t>
    </r>
  </si>
  <si>
    <t xml:space="preserve"> Through reforestation of additional areas of 41.5 ha with project support, improved forest management area is increased to 267.5 ha together with the baseline of 226 ha forested areas with reforestation and area of cleaning and thinning. </t>
  </si>
  <si>
    <t>Progress: 267.5 ha</t>
  </si>
  <si>
    <t xml:space="preserve">Through reforestation of additional areas of 11,0 ha with the project support, improved forest management area was increased to 278,5 ha together with the baseline of 226 ha forested areas with reforestation and area of cleaning and thinning. </t>
  </si>
  <si>
    <t>Progress: 278.5 ha since 2012</t>
  </si>
  <si>
    <t>294 ha (Approx. 30% increase)</t>
  </si>
  <si>
    <r>
      <rPr>
        <b/>
        <sz val="11"/>
        <color indexed="8"/>
        <rFont val="Times New Roman"/>
        <family val="1"/>
      </rPr>
      <t>2.6</t>
    </r>
    <r>
      <rPr>
        <sz val="11"/>
        <color indexed="8"/>
        <rFont val="Times New Roman"/>
        <family val="1"/>
      </rPr>
      <t xml:space="preserve"> Number of increased income of households engaged with local adaptation measures in 17 soums</t>
    </r>
  </si>
  <si>
    <t>Number of households below living standards:</t>
  </si>
  <si>
    <t>TBD</t>
  </si>
  <si>
    <t xml:space="preserve">No changes observed during the reporting period due to relevant actions taken not yet completed. For the reporting period, the project initiated Small Grant program for local communities in all target soums. Currently 52 small projects are being implemented by  local institutions including  adaptation groups, cooperatives, environmental NGOs. Activities granted are mainly related to improving agricultural production and  increasing water use efficiency and restoring  ecosystem resilience through rehabilitation of riparian area and reforestation. The Small Grants enhanced the diversity of project activities and enriched income generations of local communities. 
</t>
  </si>
  <si>
    <t>Progress: Actual progress will be avialable at the end of 2015.</t>
  </si>
  <si>
    <t xml:space="preserve">For the reporting period, the achievements of 52 small grant projects were reviewed on the ground with involvement of soum authorities and the Project local coordinators. As per assessment, 50 small projects were evaluated as satisfactory. Remaining 2 projects will continue activities and their implementations will be assessed in 2016. The final assessment will be carried out in 2016 during the project internal monitoring. 
</t>
  </si>
  <si>
    <t>Progress: 50 small grant projects.</t>
  </si>
  <si>
    <t xml:space="preserve">
Approx. 10% average decrease 
</t>
  </si>
  <si>
    <r>
      <rPr>
        <b/>
        <sz val="11"/>
        <color indexed="8"/>
        <rFont val="Times New Roman"/>
        <family val="1"/>
      </rPr>
      <t>2.7</t>
    </r>
    <r>
      <rPr>
        <sz val="11"/>
        <color indexed="8"/>
        <rFont val="Times New Roman"/>
        <family val="1"/>
      </rPr>
      <t xml:space="preserve"> Number of Small Enterprises established and operating successfully (tourism, processing dairy/ livestock products, agriculture, fuel efficiency, building blocks etc.)   </t>
    </r>
  </si>
  <si>
    <t xml:space="preserve"> Number of Small Enterprises established and operating successfully </t>
  </si>
  <si>
    <r>
      <t xml:space="preserve">Currently, within the framework of project pilot activities, </t>
    </r>
    <r>
      <rPr>
        <b/>
        <sz val="11"/>
        <color indexed="8"/>
        <rFont val="Times New Roman"/>
        <family val="1"/>
      </rPr>
      <t>9</t>
    </r>
    <r>
      <rPr>
        <sz val="11"/>
        <color indexed="8"/>
        <rFont val="Times New Roman"/>
        <family val="1"/>
      </rPr>
      <t xml:space="preserve"> local communities are engaging in tree nursery and sustainable agricultural business. Series of trainings and day to day guidance will be provided by the local coordinators in order to enable the target enterprices to get operational and financially sustainable. </t>
    </r>
  </si>
  <si>
    <t>Currently, within the framework of project pilot activities, 80 local communities are engaging in tree nursery and sustainable agricultural business. Series of trainings and day to day guidances are being provided by the local coordinators in order to enable the target enterprices to get operational and financially sustainable.</t>
  </si>
  <si>
    <t>progress: 80 Small Enterprises</t>
  </si>
  <si>
    <t xml:space="preserve">For the reporting period, 10 local forest communities were newly established to be involved in tree nursery and sustainable agricultural business. </t>
  </si>
  <si>
    <t>progress: 90 Small Enterprises since 2014</t>
  </si>
  <si>
    <t>At least 160</t>
  </si>
  <si>
    <r>
      <rPr>
        <b/>
        <sz val="11"/>
        <color indexed="8"/>
        <rFont val="Times New Roman"/>
        <family val="1"/>
      </rPr>
      <t>2.8</t>
    </r>
    <r>
      <rPr>
        <sz val="11"/>
        <color indexed="8"/>
        <rFont val="Times New Roman"/>
        <family val="1"/>
      </rPr>
      <t xml:space="preserve"> Hydrological monitoring is strengthened</t>
    </r>
  </si>
  <si>
    <t xml:space="preserve">Monitoring posts for glacial run-off in Western project area: </t>
  </si>
  <si>
    <r>
      <t>Baseline: 0</t>
    </r>
  </si>
  <si>
    <r>
      <rPr>
        <b/>
        <sz val="11"/>
        <color indexed="8"/>
        <rFont val="Times New Roman"/>
        <family val="1"/>
      </rPr>
      <t xml:space="preserve">One </t>
    </r>
    <r>
      <rPr>
        <sz val="11"/>
        <color indexed="8"/>
        <rFont val="Times New Roman"/>
        <family val="1"/>
      </rPr>
      <t xml:space="preserve">Glacier Observation Post was established in Turgen Mountains. Since the establishment of the post, observation data is being collected twice a year for snow melting monitoring and meso-scale climate study. According to relevant experts of NAMEN, quality and reliability of data collection have  been significantly increased compared to previous years.                                                                                                            In total, </t>
    </r>
    <r>
      <rPr>
        <b/>
        <sz val="11"/>
        <color indexed="8"/>
        <rFont val="Times New Roman"/>
        <family val="1"/>
      </rPr>
      <t xml:space="preserve">3 </t>
    </r>
    <r>
      <rPr>
        <sz val="11"/>
        <color indexed="8"/>
        <rFont val="Times New Roman"/>
        <family val="1"/>
      </rPr>
      <t>surface water monitoring posts (1 in Kharkhiraaa, the west, 2 in Ulz, eastern target area) newly established with support of the project in addition to existing ones (in the west 3, in the east 3) in 2013. The operation staff (</t>
    </r>
    <r>
      <rPr>
        <b/>
        <sz val="11"/>
        <color indexed="8"/>
        <rFont val="Times New Roman"/>
        <family val="1"/>
      </rPr>
      <t>10</t>
    </r>
    <r>
      <rPr>
        <sz val="11"/>
        <color indexed="8"/>
        <rFont val="Times New Roman"/>
        <family val="1"/>
      </rPr>
      <t xml:space="preserve">) of the posts are accordingly trained.  Project provided equipment including data logger, current meters and thermometers to 6 surface water monitoring posts (to 3 posts in the west and 3 posts in the east, including existing and newly established posts) and adequate training to the staff (totally </t>
    </r>
    <r>
      <rPr>
        <b/>
        <sz val="11"/>
        <color indexed="8"/>
        <rFont val="Times New Roman"/>
        <family val="1"/>
      </rPr>
      <t>12</t>
    </r>
    <r>
      <rPr>
        <sz val="11"/>
        <color indexed="8"/>
        <rFont val="Times New Roman"/>
        <family val="1"/>
      </rPr>
      <t xml:space="preserve"> person) on the operation of the monitoring equipments.  </t>
    </r>
  </si>
  <si>
    <r>
      <t xml:space="preserve"> Progress: 1</t>
    </r>
  </si>
  <si>
    <t xml:space="preserve">Previously established Glacier Observation Post in Turgen Mountains and other 6 surface water monitoring posts are in smooth operation. According to the recommendation of MTR, the project is planning to provide surface monitoring posts with small dwellings in order to ensure favorable work condition during cold period. </t>
  </si>
  <si>
    <t xml:space="preserve"> Progress: 1 Glacier observation post operational</t>
  </si>
  <si>
    <t>Previously established Glacier Observation Post in Turgen Mountains and other 6 surface water monitoring posts are in smooth operation. Monthly measurements were conducted at the Glacier post during the warm season of 2015  (July, August, September, October). In addition, the project provided 5 water monitoring posts (Norovlin, Bayan-Uul, Dashbalbar, Chuluunkhoroot and Ulaangom soums) with small scale dwelling in order to ensure favorable work condition during cold period.</t>
  </si>
  <si>
    <t xml:space="preserve"> Progress: 1  Glacier observation post operational</t>
  </si>
  <si>
    <t>At least 1 in Western target area;      at least 2 surface water monitoring post  in Eastern target area</t>
  </si>
  <si>
    <t xml:space="preserve"> Progress: 2 surface water monitoring post operational</t>
  </si>
  <si>
    <t xml:space="preserve"> Progress: 4</t>
  </si>
  <si>
    <t xml:space="preserve"> Progress: 4 surface water monitoring post operational</t>
  </si>
  <si>
    <r>
      <rPr>
        <b/>
        <sz val="11"/>
        <color indexed="8"/>
        <rFont val="Times New Roman"/>
        <family val="1"/>
      </rPr>
      <t xml:space="preserve">3.1 </t>
    </r>
    <r>
      <rPr>
        <sz val="11"/>
        <color indexed="8"/>
        <rFont val="Times New Roman"/>
        <family val="1"/>
      </rPr>
      <t>Glacier and snow depth monitoring system introduced&amp; operational</t>
    </r>
  </si>
  <si>
    <t>Kharkhiraa/Turgen River basin:</t>
  </si>
  <si>
    <r>
      <t>Progress: 1</t>
    </r>
  </si>
  <si>
    <t xml:space="preserve">Previously established Glacier Observation Post in Turgen Mountains is in smooth operation. Gathered data is being analyzed by relevant research institutions for further use of decision making. </t>
  </si>
  <si>
    <t xml:space="preserve">Previously established Glacier Observation Post in Turgen Mountains is in smooth operation. Gathered data is being analyzed by relevant research institutions for further use of determining state of ecosystem trends, climate change impacts, risks, vulnerability and adaptation options. As of July, 2015 the measurement at first post at Turgen mountain shows that the glacier melted by 3.0 meters between 2013-2015 which requires decision makers to consider and take urgent actions on implementing the actions recommended by the latest studies and researches. The latest measurement to glacier monitoring post at Turgen mountain which was taken in October, 2015 revealed that it melted down by 1 meter already compared to measurement of July, 2015.  </t>
  </si>
  <si>
    <r>
      <rPr>
        <b/>
        <sz val="11"/>
        <color indexed="8"/>
        <rFont val="Times New Roman"/>
        <family val="1"/>
      </rPr>
      <t>3.2</t>
    </r>
    <r>
      <rPr>
        <sz val="11"/>
        <color indexed="8"/>
        <rFont val="Times New Roman"/>
        <family val="1"/>
      </rPr>
      <t xml:space="preserve"> Number of River Basin Administrations (RBA) established and strengthened in target areas</t>
    </r>
  </si>
  <si>
    <t xml:space="preserve">Operational RBAs: </t>
  </si>
  <si>
    <r>
      <rPr>
        <b/>
        <sz val="11"/>
        <color indexed="8"/>
        <rFont val="Times New Roman"/>
        <family val="1"/>
      </rPr>
      <t>Two</t>
    </r>
    <r>
      <rPr>
        <sz val="11"/>
        <color indexed="8"/>
        <rFont val="Times New Roman"/>
        <family val="1"/>
      </rPr>
      <t xml:space="preserve"> </t>
    </r>
    <r>
      <rPr>
        <b/>
        <sz val="11"/>
        <color indexed="8"/>
        <rFont val="Times New Roman"/>
        <family val="1"/>
      </rPr>
      <t>RBA</t>
    </r>
    <r>
      <rPr>
        <sz val="11"/>
        <color indexed="8"/>
        <rFont val="Times New Roman"/>
        <family val="1"/>
      </rPr>
      <t>s, the Uvs Lake-Tes RBA and Ulz RBA, were established in 2013. The capacity of the RBAs are substantially improved through provision of series of trainings including water saving&amp; harvesting techniques training, regional training for RBAs co-organized by MEGDT and on site spring protection training etc .</t>
    </r>
  </si>
  <si>
    <t xml:space="preserve">Progress: 2 </t>
  </si>
  <si>
    <t xml:space="preserve"> Newly established RBAs in two target basins are now fully operational. For the reporting period, Ulz RBA was supplied with new office building by MEGDT. During the occasion of opening ceremony, the project organized a consultative meeting to define the stakeholders’ participation and responsibilities for successful WRM implementation within the basin. As a result, co-financing for IWRM implementation from the relevant bodies was negotiated and clarified. 
In addition, total of 77 persons from newly established RBAs including 7   in western and 5 eastern and relevant RBCs  were trained on climate change adaptation issues. As a result, participants learned gained required knowledge and skills with regard to climate change adaptation, IWRM principles and applications, amendments of newly approved package law on environment
</t>
  </si>
  <si>
    <t>Progress: 2 operational RBAs</t>
  </si>
  <si>
    <t xml:space="preserve"> Newly established RBAs in two target basins are now fully operational.
The project provided organizational support to the National forum of River Basin Administrations held in Ulaanbaatar in October, 2015. A total of 250 delegates attended the forum and discussed the achievements, challenges and implementation of their specific IWRM plans etc. In addition, a series of trainings  on  wetland management, GIS applications, etc.was organized  for all 26 RBAs' experts in cooperation with MEGDT, WWF-Mongllia, Ramsar Regional Center-East Asia, National university of Mongolia, Monglolian Ornithological Society.
</t>
  </si>
  <si>
    <t xml:space="preserve"> Progress: 2 RBA operational and staffs strengthened</t>
  </si>
  <si>
    <r>
      <rPr>
        <b/>
        <sz val="11"/>
        <color indexed="8"/>
        <rFont val="Times New Roman"/>
        <family val="1"/>
      </rPr>
      <t>3.3</t>
    </r>
    <r>
      <rPr>
        <sz val="11"/>
        <color indexed="8"/>
        <rFont val="Times New Roman"/>
        <family val="1"/>
      </rPr>
      <t xml:space="preserve"> Number of River Basin Councils (RBC) established and strengthened in target areas</t>
    </r>
  </si>
  <si>
    <t>None of operational RBCs in target two watersheds</t>
  </si>
  <si>
    <r>
      <t>In 2013,</t>
    </r>
    <r>
      <rPr>
        <b/>
        <sz val="11"/>
        <color indexed="8"/>
        <rFont val="Times New Roman"/>
        <family val="1"/>
      </rPr>
      <t xml:space="preserve"> 3</t>
    </r>
    <r>
      <rPr>
        <sz val="11"/>
        <color indexed="8"/>
        <rFont val="Times New Roman"/>
        <family val="1"/>
      </rPr>
      <t xml:space="preserve"> </t>
    </r>
    <r>
      <rPr>
        <b/>
        <sz val="11"/>
        <color indexed="8"/>
        <rFont val="Times New Roman"/>
        <family val="1"/>
      </rPr>
      <t>RBCs</t>
    </r>
    <r>
      <rPr>
        <sz val="11"/>
        <color indexed="8"/>
        <rFont val="Times New Roman"/>
        <family val="1"/>
      </rPr>
      <t xml:space="preserve"> were established under the Water Law of Mongolia. These are the first 3 RBCs established in Mongolia. </t>
    </r>
  </si>
  <si>
    <r>
      <t>Progress: 3</t>
    </r>
  </si>
  <si>
    <t xml:space="preserve">Regional trainings on water saving and harvesting technology were organized in Uvs and Dornod aimags respectively. Total 110 participants were involved including authorities of target soums, representatives from RBAs and RBCs and water users.  
The participants gained new knowledge and skills on variety of water saving technologies and water harvesting techniques. The trained persons are expected to act as trainers at the local level on water save and water harvesting issues. With strong initiatives and involvements of the trainers, numbers of positive impacts are expected such as improved water allocation, better resolution of water disputes and more effective use of water resources. After the trainers training a consultative meeting was held including especially from the 3 Soums that have much dispute over on water allocation and distribution. As a result of the intense discussion by lead of water expert they reached a common understanding that downstream communities should also benefit as upstream of Kharkhiraa river's. The project's role in this issue is to provide knowledge and strengthen River basin councils to form water users groups and transfer of private ownership of the much disputed Water collection dams to the State. It would allow the State agencies to be responsible for maintenance and repair of the Dams that creates a big issue on two Dams along Kharkhiraa river in Uvs aimag that could not done by the current private companies and left by more than 10-30 years. 
Moreover, some of current irrigation channels, which are prone to water evatranspiration and not systematically built will be selected to be fixed to make better in water diversion to vegetable and tree fields and storage of water with little transpiration in the soil and by sun. Another aim of the work is to serve as a pilot site of proper water use and saving to be copied by water users and consumers.  
</t>
  </si>
  <si>
    <t>Progress: 3 RBCs staffs strengthened in terms of human resource</t>
  </si>
  <si>
    <t>For the reporting period, the project organized the training for water users, farmers and soum and aimag officials (totally 147 persons) in 2 target river basins on concepts and principles of Water user’s group. As a result, 4 soums level and 1 aimag level “Water user’s group (WUG)” NGOs were established consisting of totally 83 members. The objective of the newly established WUG is to ensure the proper water consumption and allocation based on their negotiations. As the main achievement,  the action plans for 2016 of newly established WUG's were discussed and approved by members to ensure proper water consumption and allocation in their target areas. The project developed and distributed Water User's guideline and workbook for further reference for newly established WUGs.</t>
  </si>
  <si>
    <r>
      <rPr>
        <b/>
        <sz val="11"/>
        <color indexed="8"/>
        <rFont val="Times New Roman"/>
        <family val="1"/>
      </rPr>
      <t>3.4</t>
    </r>
    <r>
      <rPr>
        <sz val="11"/>
        <color indexed="8"/>
        <rFont val="Times New Roman"/>
        <family val="1"/>
      </rPr>
      <t xml:space="preserve"> Number of staffs of relevant agencies and local governments trained in river basin management guidelines</t>
    </r>
  </si>
  <si>
    <r>
      <t>The regional training titled “</t>
    </r>
    <r>
      <rPr>
        <b/>
        <sz val="11"/>
        <color indexed="8"/>
        <rFont val="Times New Roman"/>
        <family val="1"/>
      </rPr>
      <t>Implementing IWRM planning in a river basin</t>
    </r>
    <r>
      <rPr>
        <sz val="11"/>
        <color indexed="8"/>
        <rFont val="Times New Roman"/>
        <family val="1"/>
      </rPr>
      <t xml:space="preserve">” involved  </t>
    </r>
    <r>
      <rPr>
        <b/>
        <sz val="11"/>
        <color indexed="8"/>
        <rFont val="Times New Roman"/>
        <family val="1"/>
      </rPr>
      <t>70 participants,</t>
    </r>
    <r>
      <rPr>
        <sz val="11"/>
        <color indexed="8"/>
        <rFont val="Times New Roman"/>
        <family val="1"/>
      </rPr>
      <t xml:space="preserve"> including experts of RBAs of “Khar lake-Khovd river”,“Khyargas lake-Zavkhan river” and “Uvs lake-Tes river” as well as decision makers of western 5 western aimags, Bayan-Ulgii, Khovd, Uvs, Zavkhan and Govi-Altai. </t>
    </r>
  </si>
  <si>
    <t>Progress: 70 experts</t>
  </si>
  <si>
    <t>Progress:                                            110 experts and locals in 2014</t>
  </si>
  <si>
    <t>Progress:                                            257 experts and locals in 2015</t>
  </si>
  <si>
    <t>at least 21 experts including staffs of relevant agencies in each 21 aimags (provinces), and members of RBAs and RBCs.</t>
  </si>
  <si>
    <r>
      <rPr>
        <b/>
        <sz val="11"/>
        <color indexed="8"/>
        <rFont val="Times New Roman"/>
        <family val="1"/>
      </rPr>
      <t>3.5</t>
    </r>
    <r>
      <rPr>
        <sz val="11"/>
        <color indexed="8"/>
        <rFont val="Times New Roman"/>
        <family val="1"/>
      </rPr>
      <t xml:space="preserve"> National mainstreaming of EBA as indicated by:</t>
    </r>
  </si>
  <si>
    <t xml:space="preserve"> 3.5.1 Number of official government policy documents adopting EBA principles/practices</t>
  </si>
  <si>
    <r>
      <t xml:space="preserve">Four Policy documents, </t>
    </r>
    <r>
      <rPr>
        <sz val="11"/>
        <color indexed="8"/>
        <rFont val="Times New Roman"/>
        <family val="1"/>
      </rPr>
      <t xml:space="preserve">EbA strategy framework for two target basins including guidelines on adaptation measures  implementation (2) and IWRM Plans (2) for 2 target river basins were developed in 2013. </t>
    </r>
  </si>
  <si>
    <t>Progress: 4</t>
  </si>
  <si>
    <t xml:space="preserve">First series of discussion workshops held late 2014 with involvement of agricultural, water resource and forest, partly contributed and resulted in mainstreaming of EBA principles into National Climate Change Adaptation programs for Agriculture, Water resource&amp; Forest sectors. Particularly, riverbed reforestation was highligthed as one of emerging issues in National Forest Program in relation to maintaining water services.                                    
For the reporting period, the project cooperated with the  Mongolian National University of Education (MNUE) to develop “Climate change&amp; EbA” education curriculum.  The curriculum with two credit hours was officially included in the education program of MNUE as a mandatory since 2014 academic year. As a result, approximately 60-70 students specializing in teaching biology and ecology at schools will be equipped with adequate knowledge on CC and EBA principles and measures and become able to disseminate science based knowledge to teenagers throughout the country. </t>
  </si>
  <si>
    <t>Progress: 2 policy documents ( 1 Country report&amp; 1 curriculum)</t>
  </si>
  <si>
    <t>In addition, Proposals on extension of PAs upstreams of Ulz (102,563.32ha) and Tes Rivers (~369,466 ha) and Khukh Lake (~95,402.9 ha) is expected to be discussed at MEGDT by the end of 1st Quarter of 2016. (Indicated in 1.4)</t>
  </si>
  <si>
    <t>Progress: 5 policy documents ( 1 Country report&amp; 1 curriculum&amp; 3 Proposals on extention of PA)</t>
  </si>
  <si>
    <t>at least 7</t>
  </si>
  <si>
    <t>3.5.2 Amount of annual government spending to support application of EBA principles and practices nationally</t>
  </si>
  <si>
    <t xml:space="preserve">Total national annual investment in EBA: </t>
  </si>
  <si>
    <t>The target aimag and soums committed a total of USD  3.3 million (2.8 for Ulz, 0.5 in Kharkhiraa/Turgen) for implementation of EbA pilot measures reflected in the IWRM Plans. These amounts constitute 2.8% and 19.1% of the total proposed budget of IWRM Plans for Kharkhiraa, Turgen sub-river basin and Ulz river basin respectively.</t>
  </si>
  <si>
    <r>
      <t>Progress: 0</t>
    </r>
  </si>
  <si>
    <t>For the reporting period, the government budget amount spent for the IWRM implementation is approximately 732,000$ for 2 target river basins. These amounts constitute about 20% of actually needed funds for IWRM implementation in 2014.</t>
  </si>
  <si>
    <t>Progress: 732,000$</t>
  </si>
  <si>
    <t>For the reporting period, the government budget amount spent for implementing IWRM and EbA measures is approximately 498,000$ for 2 target river basins. It amounts for 13.5% of the total budget of 2 target river basins. The decreased amount (13.5%) compared to the last year is caused by the State budget reduction due to the current economic decline in Mongolia.</t>
  </si>
  <si>
    <t>Progress:1,230,000$ accumulated since 2014</t>
  </si>
  <si>
    <t>3.5.3 Number of National Climate Change Authority EBA policy documents mainstreaming EBA within sectoral decision-making frameworks.</t>
  </si>
  <si>
    <t>Number of  National Climate Change Authority Policy Documents:</t>
  </si>
  <si>
    <t>The national level policy document mainstreaming climate change adaptation/EbA within sectoral decision-making frameworks will be developed in 2015 based on the recommendations from the series of discussion workshops on climate change mitigation, adaptation measures and strategic planning with the involvement of a. Agricultural sector, b. Water resource sector, c. Forest sector which will be held in 2014.</t>
  </si>
  <si>
    <t xml:space="preserve">Comprehensive capacity building actions have been taken towards enhancing mainstreaming of CC and EBA approaches into the national and regional development policies in 2014. These include: 
1. Three series of national workshops to discuss the draft National Climate Change Adaptation program for Agriculture, Water resource&amp; Forest sector was held in 2014 co-organized with CCCO and PIU with the involvement of key decision makers&amp; experts of 3 development sectors above. During the workshops, the NPC&amp; all 3 experts of PIU gave their comments to reflect EbA concepts&amp; measures into the programmes. Also the main EbA policy-Strategic priorities to implement EbA measures for 2 target eco regions was delivered to the workshop participants.
2) The national trainers training on “Climate change policy and response” was held in cooperation with CCCO of MEGDT. The totally 25 participants were involved from Development policy department of Aimag Governor’s offices, Environment offices and Meteorology offices of 10 aimags out of total 21 aimags. 
Furthermore, trained trainers initiated to disseminate climate change policy to aimag level decision makers&amp; relevant experts and to report climate change related actions taken to MEGDT.                                                                                                                                In addition, the substantial parts and sections of the EbA strategies for 2 target eco regions were included  in Mongolia second assessment report on climate change-2014  (Chapter II&amp;III of MARCC-2014). The strategy published was distributed to main decision makers at national and local level as well as stakeholders as a reference material.
</t>
  </si>
  <si>
    <t>Progress: 3</t>
  </si>
  <si>
    <t xml:space="preserve">For the reporting period, the Government of Mongolia developed the Intended Nationally Determined Contributions (INDCs) and submitted to COP 21 under the UN Framework Convention on Climate change (UNFCCC). Through this, strategic priorities and policy for climate change mitigation and adaptation to implement throughout the country until 2030 was determined. The adaptation parts in IDNCs were mainly based on the best EbA practices, adaptation options for agriculture, forestry, water resources, human settlements and tourism and livestock, and Strategic priorities to implement EbA measures released by the project. In addition, the project provided the technical support to the Working group to develop INDCs. 
</t>
  </si>
  <si>
    <t>Progress: 4 since 2013</t>
  </si>
  <si>
    <t>at least 3</t>
  </si>
  <si>
    <t>QUALITATIVE MEASURES and LESSONS LEARNED</t>
  </si>
  <si>
    <t>Please Complete the following section every reporting period</t>
  </si>
  <si>
    <t xml:space="preserve"> -</t>
  </si>
  <si>
    <t>Implementation and Adaptive Management</t>
  </si>
  <si>
    <t>Response</t>
  </si>
  <si>
    <t>Describe any implementation issues/lessons affecting progress (positive and negative)</t>
  </si>
  <si>
    <t>There were no major challenges in project implementation during the reporting period or lessons to report beyond that detailed below.</t>
  </si>
  <si>
    <t>Were there any delays in implementation?  If so, include any causes of delays. What are the measures taken to reduce delays?</t>
  </si>
  <si>
    <t>Were there any delays in implementation?  If so, include any causes of delays:                                                                      i) There was a slight delay in procurement process and payments of professional services in the 3d Quarter of 2015 due to the late donor financing and some structural changes made at MEGDT. It required a certain time to appoint new NPD and alternative NPD and PB chairman.                                                                                                                                                                                                                                                                        What are the measures taken to reduce delays?: Considering the situation, time planning was adjusted to new requirements                                                                                                                                                                                                        </t>
  </si>
  <si>
    <t>Describe any changes undertaken to improve results on the ground or any changes made to project outputs (i.e. changes to project design)</t>
  </si>
  <si>
    <t>How have gender considerations been taken into consideration during the reporting period? What have been the lessons learned as a consequence of inclusion of such considerations on project performance or impacts?</t>
  </si>
  <si>
    <t>Lessons for Adaptation</t>
  </si>
  <si>
    <t>Climate Resilent Measures</t>
  </si>
  <si>
    <t>What have been the lessons learned, both positive and negative, in implementing climate adaptation measures that would be relevant to the design and implementation of future projects/programmes for enhanced resilience to climate change?</t>
  </si>
  <si>
    <t>This section was completed in the last PPR as an MTR was completed during that reporting period.</t>
  </si>
  <si>
    <t>What is the potential for the climate resilience measures undertaken by the project/programme to be replicated and scaled up both within and outside the project area?</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</si>
  <si>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</si>
  <si>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</si>
  <si>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What is the potential for the concrete adaptation interventions undertaken by the project/programme to be replicated and scaled up both within and outside the project area?</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</si>
  <si>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</si>
  <si>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</si>
  <si>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</si>
  <si>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</si>
  <si>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</si>
  <si>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How has existing information/data/knowledge been used to inform project development and implementation? What kinds of information/data/knowledge were used?</t>
  </si>
  <si>
    <t>If Learning Objectives have been established, have they been met? Please describe.</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</si>
  <si>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</si>
  <si>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why have they contributed?</t>
  </si>
  <si>
    <t xml:space="preserve">Tracking Tool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</si>
  <si>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</si>
  <si>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</si>
  <si>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Link: http://www.adaptation-fund.org/sites/default/files/Results%20Framework%20and%20Baseline%20Guidance%20final.pdf</t>
  </si>
  <si>
    <r>
      <t xml:space="preserve">Please select the relevant Fund level </t>
    </r>
    <r>
      <rPr>
        <b/>
        <i/>
        <sz val="11"/>
        <color indexed="8"/>
        <rFont val="Times New Roman"/>
        <family val="1"/>
      </rPr>
      <t xml:space="preserve">Outcome and Output indicators </t>
    </r>
    <r>
      <rPr>
        <b/>
        <sz val="11"/>
        <color indexed="8"/>
        <rFont val="Times New Roman"/>
        <family val="1"/>
      </rPr>
      <t>that allign with the project objectives and outcomes</t>
    </r>
  </si>
  <si>
    <t xml:space="preserve">OBJECTIVE 1: Integrated Strategies/Management Plans for target landscapes/river basins developed and under implementation.                                                                                                                                               </t>
  </si>
  <si>
    <t>Fund Outcome</t>
  </si>
  <si>
    <t>Please select  from dropdown menu below</t>
  </si>
  <si>
    <t>Fund Outcome Indicator</t>
  </si>
  <si>
    <t>Target at CEO Endorsement                    (see Units in next sheet)</t>
  </si>
  <si>
    <t>Baseline                 (see Units in next sheet)</t>
  </si>
  <si>
    <t>Mid-term Results</t>
  </si>
  <si>
    <t>Terminal Results</t>
  </si>
  <si>
    <r>
      <rPr>
        <b/>
        <sz val="10"/>
        <color indexed="8"/>
        <rFont val="Microsoft Sans Serif"/>
        <family val="2"/>
      </rPr>
      <t>Outcome 1:</t>
    </r>
    <r>
      <rPr>
        <sz val="10"/>
        <color indexed="8"/>
        <rFont val="Microsoft Sans Serif"/>
        <family val="2"/>
      </rPr>
      <t xml:space="preserve"> Reduced exposure at national level to climate-related hazards and threats
</t>
    </r>
    <r>
      <rPr>
        <b/>
        <sz val="10"/>
        <color indexed="8"/>
        <rFont val="Microsoft Sans Serif"/>
        <family val="2"/>
      </rPr>
      <t>Outcome 2:</t>
    </r>
    <r>
      <rPr>
        <sz val="10"/>
        <color indexed="8"/>
        <rFont val="Microsoft Sans Serif"/>
        <family val="2"/>
      </rPr>
      <t xml:space="preserve"> Strengthened institutional capacity to reduce risks associated with climate-induced socioeconomic and environmental losses
</t>
    </r>
    <r>
      <rPr>
        <b/>
        <sz val="10"/>
        <color indexed="8"/>
        <rFont val="Microsoft Sans Serif"/>
        <family val="2"/>
      </rPr>
      <t xml:space="preserve">Outcome 3: </t>
    </r>
    <r>
      <rPr>
        <sz val="10"/>
        <color indexed="8"/>
        <rFont val="Microsoft Sans Serif"/>
        <family val="2"/>
      </rPr>
      <t xml:space="preserve">Strengthened awareness and ownership of adaptation and climate risk reduction processes at local level
</t>
    </r>
    <r>
      <rPr>
        <b/>
        <sz val="10"/>
        <color indexed="8"/>
        <rFont val="Microsoft Sans Serif"/>
        <family val="2"/>
      </rPr>
      <t xml:space="preserve">Outcome 4: </t>
    </r>
    <r>
      <rPr>
        <sz val="10"/>
        <color indexed="8"/>
        <rFont val="Microsoft Sans Serif"/>
        <family val="2"/>
      </rPr>
      <t xml:space="preserve">Increased adaptive capacity within relevant development and natural resource sectors
</t>
    </r>
    <r>
      <rPr>
        <b/>
        <sz val="10"/>
        <color indexed="8"/>
        <rFont val="Microsoft Sans Serif"/>
        <family val="2"/>
      </rPr>
      <t>Outcome 5:</t>
    </r>
    <r>
      <rPr>
        <sz val="10"/>
        <color indexed="8"/>
        <rFont val="Microsoft Sans Serif"/>
        <family val="2"/>
      </rPr>
      <t xml:space="preserve"> Increased ecosystem resilience in response to climate change and variability-induced stress
</t>
    </r>
    <r>
      <rPr>
        <b/>
        <sz val="10"/>
        <color indexed="8"/>
        <rFont val="Microsoft Sans Serif"/>
        <family val="2"/>
      </rPr>
      <t xml:space="preserve">Outcome 6: </t>
    </r>
    <r>
      <rPr>
        <sz val="10"/>
        <color indexed="8"/>
        <rFont val="Microsoft Sans Serif"/>
        <family val="2"/>
      </rPr>
      <t xml:space="preserve">Diversified and strengthened livelihoods and sources of income for vulnerable people in targeted areas                                                                                                 </t>
    </r>
    <r>
      <rPr>
        <b/>
        <sz val="10"/>
        <color indexed="8"/>
        <rFont val="Microsoft Sans Serif"/>
        <family val="2"/>
      </rPr>
      <t xml:space="preserve">Outcome 7: </t>
    </r>
    <r>
      <rPr>
        <sz val="10"/>
        <color indexed="8"/>
        <rFont val="Microsoft Sans Serif"/>
        <family val="2"/>
      </rPr>
      <t>Improved policies and regulations that promote and enforce resilience measures</t>
    </r>
  </si>
  <si>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</si>
  <si>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t>With the project support, EbA strategy and RBMPs for targeted basins will have  been developed and implemented with engagement of local authority and community.  Approximately, 90 percent of targeted populaton will be aware of predicted adverse impacts of climate change and of appropriate responses. More than 20 percent of the targeted population will have been trained and involved in community-led environmental impact monitoring and Communtiy based Adaptation.</t>
  </si>
  <si>
    <t xml:space="preserve">Awareness and ownership of EbA and climate risk reduction processes at local level are insufficient. No actions are taken to dissiminate  information on adverse impacts of climate change and appropriate responses.  Local level  authorities have limited experience and skills to develop and implement special programs and strategies with the aim of providing local community with required ecological education on EbA. </t>
  </si>
  <si>
    <r>
      <t xml:space="preserve">With the project support, EbA strategy and RBMPs for targeted basins were developed and  under implementation.  Approximately, </t>
    </r>
    <r>
      <rPr>
        <b/>
        <sz val="12"/>
        <color indexed="8"/>
        <rFont val="Times New Roman"/>
        <family val="1"/>
      </rPr>
      <t xml:space="preserve">60 percent </t>
    </r>
    <r>
      <rPr>
        <sz val="12"/>
        <color indexed="8"/>
        <rFont val="Times New Roman"/>
        <family val="1"/>
      </rPr>
      <t xml:space="preserve">of targeted populaton already became aware of predicted adverse impacts of climate change and of appropriate responses. More than </t>
    </r>
    <r>
      <rPr>
        <b/>
        <sz val="12"/>
        <color indexed="8"/>
        <rFont val="Times New Roman"/>
        <family val="1"/>
      </rPr>
      <t xml:space="preserve">15 percent </t>
    </r>
    <r>
      <rPr>
        <sz val="12"/>
        <color indexed="8"/>
        <rFont val="Times New Roman"/>
        <family val="1"/>
      </rPr>
      <t>of the targeted population were trained and involved in community-led environmental monitoring and Community based Adaptation measures.</t>
    </r>
  </si>
  <si>
    <t>Fund Output</t>
  </si>
  <si>
    <t>Fund Output Indicator</t>
  </si>
  <si>
    <r>
      <rPr>
        <b/>
        <sz val="10"/>
        <color indexed="8"/>
        <rFont val="Microsoft Sans Serif"/>
        <family val="2"/>
      </rPr>
      <t xml:space="preserve">Output 1: </t>
    </r>
    <r>
      <rPr>
        <sz val="10"/>
        <color indexed="8"/>
        <rFont val="Microsoft Sans Serif"/>
        <family val="2"/>
      </rPr>
      <t xml:space="preserve">Risk and vulnerability assessments conducted and updated at a national level
</t>
    </r>
    <r>
      <rPr>
        <b/>
        <sz val="10"/>
        <color indexed="8"/>
        <rFont val="Microsoft Sans Serif"/>
        <family val="2"/>
      </rPr>
      <t xml:space="preserve">Output 2.1: </t>
    </r>
    <r>
      <rPr>
        <sz val="10"/>
        <color indexed="8"/>
        <rFont val="Microsoft Sans Serif"/>
        <family val="2"/>
      </rPr>
      <t xml:space="preserve">Strengthened capacity of national and regional centres and networks to respond rapidly to extreme weather events
</t>
    </r>
    <r>
      <rPr>
        <b/>
        <sz val="10"/>
        <color indexed="8"/>
        <rFont val="Microsoft Sans Serif"/>
        <family val="2"/>
      </rPr>
      <t xml:space="preserve">Output 2.2: </t>
    </r>
    <r>
      <rPr>
        <sz val="10"/>
        <color indexed="8"/>
        <rFont val="Microsoft Sans Serif"/>
        <family val="2"/>
      </rPr>
      <t xml:space="preserve">Targeted population groups covered by adequate risk reduction systems
</t>
    </r>
    <r>
      <rPr>
        <b/>
        <sz val="10"/>
        <color indexed="8"/>
        <rFont val="Microsoft Sans Serif"/>
        <family val="2"/>
      </rPr>
      <t xml:space="preserve">Output 3: </t>
    </r>
    <r>
      <rPr>
        <sz val="10"/>
        <color indexed="8"/>
        <rFont val="Microsoft Sans Serif"/>
        <family val="2"/>
      </rPr>
      <t xml:space="preserve">Targeted population groups participating in
adaptation and risk reduction awareness activities
</t>
    </r>
    <r>
      <rPr>
        <b/>
        <sz val="10"/>
        <color indexed="8"/>
        <rFont val="Microsoft Sans Serif"/>
        <family val="2"/>
      </rPr>
      <t xml:space="preserve">Output 4: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5: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6: </t>
    </r>
    <r>
      <rPr>
        <sz val="10"/>
        <color indexed="8"/>
        <rFont val="Microsoft Sans Serif"/>
        <family val="2"/>
      </rPr>
      <t xml:space="preserve">Targeted individual and community livelihood strategies strengthened in relation to climate change impacts, including variability                                                                            </t>
    </r>
    <r>
      <rPr>
        <b/>
        <sz val="10"/>
        <color indexed="8"/>
        <rFont val="Microsoft Sans Serif"/>
        <family val="2"/>
      </rPr>
      <t>Output 7:</t>
    </r>
    <r>
      <rPr>
        <sz val="10"/>
        <color indexed="8"/>
        <rFont val="Microsoft Sans Serif"/>
        <family val="2"/>
      </rPr>
      <t xml:space="preserve"> Improved integration of climate-resilience strategies into country development plans</t>
    </r>
  </si>
  <si>
    <r>
      <rPr>
        <b/>
        <sz val="9.5"/>
        <color indexed="8"/>
        <rFont val="Microsoft Sans Serif"/>
        <family val="2"/>
      </rPr>
      <t>1.1.</t>
    </r>
    <r>
      <rPr>
        <sz val="9.5"/>
        <color indexed="8"/>
        <rFont val="Microsoft Sans Serif"/>
        <family val="2"/>
      </rPr>
      <t xml:space="preserve"> No. and type of projects that conduct and update risk and vulnerability assessments                                                                                      </t>
    </r>
    <r>
      <rPr>
        <b/>
        <sz val="9.5"/>
        <color indexed="8"/>
        <rFont val="Microsoft Sans Serif"/>
        <family val="2"/>
      </rPr>
      <t xml:space="preserve">1.2. </t>
    </r>
    <r>
      <rPr>
        <sz val="9.5"/>
        <color indexed="8"/>
        <rFont val="Microsoft Sans Serif"/>
        <family val="2"/>
      </rPr>
      <t xml:space="preserve">Development of early warning systems
</t>
    </r>
    <r>
      <rPr>
        <b/>
        <sz val="9.5"/>
        <color indexed="8"/>
        <rFont val="Microsoft Sans Serif"/>
        <family val="2"/>
      </rPr>
      <t>2.1.1.</t>
    </r>
    <r>
      <rPr>
        <sz val="9.5"/>
        <color indexed="8"/>
        <rFont val="Microsoft Sans Serif"/>
        <family val="2"/>
      </rPr>
      <t xml:space="preserve"> No. of staff trained to respond to, and mitigate impacts of, climate-related events
</t>
    </r>
    <r>
      <rPr>
        <b/>
        <sz val="9.5"/>
        <color indexed="8"/>
        <rFont val="Microsoft Sans Serif"/>
        <family val="2"/>
      </rPr>
      <t>2.1.2.</t>
    </r>
    <r>
      <rPr>
        <sz val="9.5"/>
        <color indexed="8"/>
        <rFont val="Microsoft Sans Serif"/>
        <family val="2"/>
      </rPr>
      <t xml:space="preserve"> Capacity of staff to respond to, and mitigate impacts of, climate-related events from targeted
institutions increased
</t>
    </r>
    <r>
      <rPr>
        <b/>
        <sz val="9.5"/>
        <color indexed="8"/>
        <rFont val="Microsoft Sans Serif"/>
        <family val="2"/>
      </rPr>
      <t xml:space="preserve">2.2.1. </t>
    </r>
    <r>
      <rPr>
        <sz val="9.5"/>
        <color indexed="8"/>
        <rFont val="Microsoft Sans Serif"/>
        <family val="2"/>
      </rPr>
      <t xml:space="preserve">Percentage of population covered by adequate risk-reduction systems
</t>
    </r>
    <r>
      <rPr>
        <b/>
        <sz val="9.5"/>
        <color indexed="8"/>
        <rFont val="Microsoft Sans Serif"/>
        <family val="2"/>
      </rPr>
      <t>2.2.2.</t>
    </r>
    <r>
      <rPr>
        <sz val="9.5"/>
        <color indexed="8"/>
        <rFont val="Microsoft Sans Serif"/>
        <family val="2"/>
      </rPr>
      <t xml:space="preserve"> No. of people affected by climate variability                                                                                                          </t>
    </r>
    <r>
      <rPr>
        <b/>
        <sz val="9.5"/>
        <color indexed="12"/>
        <rFont val="Microsoft Sans Serif"/>
        <family val="2"/>
      </rPr>
      <t>3.1</t>
    </r>
    <r>
      <rPr>
        <sz val="9.5"/>
        <color indexed="12"/>
        <rFont val="Microsoft Sans Serif"/>
        <family val="2"/>
      </rPr>
      <t xml:space="preserve"> No. and type of risk reduction actions or strategies introduced at local level                            </t>
    </r>
    <r>
      <rPr>
        <sz val="9.5"/>
        <color indexed="8"/>
        <rFont val="Microsoft Sans Serif"/>
        <family val="2"/>
      </rPr>
      <t xml:space="preserve">                                                                         </t>
    </r>
    <r>
      <rPr>
        <b/>
        <sz val="9.5"/>
        <color indexed="8"/>
        <rFont val="Microsoft Sans Serif"/>
        <family val="2"/>
      </rPr>
      <t>3.2</t>
    </r>
    <r>
      <rPr>
        <sz val="9.5"/>
        <color indexed="8"/>
        <rFont val="Microsoft Sans Serif"/>
        <family val="2"/>
      </rPr>
      <t xml:space="preserve"> No. of news outlets in the local press and media that have covered the topic                                                                                                    </t>
    </r>
    <r>
      <rPr>
        <b/>
        <sz val="9.5"/>
        <color indexed="8"/>
        <rFont val="Microsoft Sans Serif"/>
        <family val="2"/>
      </rPr>
      <t>4.1.</t>
    </r>
    <r>
      <rPr>
        <sz val="9.5"/>
        <color indexed="8"/>
        <rFont val="Microsoft Sans Serif"/>
        <family val="2"/>
      </rPr>
      <t xml:space="preserve"> No. and type of health or social infrastructure developed or modified to respond to new conditions
resulting from climate variability and change (by type)                                                                                                                                                            </t>
    </r>
    <r>
      <rPr>
        <b/>
        <sz val="9.5"/>
        <color indexed="8"/>
        <rFont val="Microsoft Sans Serif"/>
        <family val="2"/>
      </rPr>
      <t xml:space="preserve">4. 2. </t>
    </r>
    <r>
      <rPr>
        <sz val="9.5"/>
        <color indexed="8"/>
        <rFont val="Microsoft Sans Serif"/>
        <family val="2"/>
      </rPr>
      <t xml:space="preserve">No. of physical assets strengthened or constructed to withstand conditions resulting from climate variability and change (by asset types)                                                                                                                                   </t>
    </r>
    <r>
      <rPr>
        <b/>
        <sz val="9.5"/>
        <color indexed="8"/>
        <rFont val="Microsoft Sans Serif"/>
        <family val="2"/>
      </rPr>
      <t>5.</t>
    </r>
    <r>
      <rPr>
        <sz val="9.5"/>
        <color indexed="8"/>
        <rFont val="Microsoft Sans Serif"/>
        <family val="2"/>
      </rPr>
      <t xml:space="preserve"> No. and type of natural resource assets created, maintained or improved to withstand conditions resulting from climate variability and change (by type of assets)                                                                                                                   </t>
    </r>
    <r>
      <rPr>
        <b/>
        <sz val="9.5"/>
        <color indexed="8"/>
        <rFont val="Microsoft Sans Serif"/>
        <family val="2"/>
      </rPr>
      <t>6.1.</t>
    </r>
    <r>
      <rPr>
        <sz val="9.5"/>
        <color indexed="8"/>
        <rFont val="Microsoft Sans Serif"/>
        <family val="2"/>
      </rPr>
      <t xml:space="preserve"> No. and type of adaptation assets (physical as well as knowledge) created in support of individualor
community-livelihood strategies                                                                                                                                                   </t>
    </r>
    <r>
      <rPr>
        <b/>
        <sz val="9.5"/>
        <color indexed="8"/>
        <rFont val="Microsoft Sans Serif"/>
        <family val="2"/>
      </rPr>
      <t xml:space="preserve">6.2. </t>
    </r>
    <r>
      <rPr>
        <sz val="9.5"/>
        <color indexed="8"/>
        <rFont val="Microsoft Sans Serif"/>
        <family val="2"/>
      </rPr>
      <t xml:space="preserve">Type of income sources for households generated under climate change scenario                                                                                    </t>
    </r>
    <r>
      <rPr>
        <b/>
        <sz val="9.5"/>
        <color indexed="8"/>
        <rFont val="Microsoft Sans Serif"/>
        <family val="2"/>
      </rPr>
      <t xml:space="preserve">7.1. </t>
    </r>
    <r>
      <rPr>
        <sz val="9.5"/>
        <color indexed="8"/>
        <rFont val="Microsoft Sans Serif"/>
        <family val="2"/>
      </rPr>
      <t xml:space="preserve">No., type, and sector of policies introduced or adjusted to address climate change risks                                                                                 </t>
    </r>
    <r>
      <rPr>
        <b/>
        <sz val="9.5"/>
        <color indexed="8"/>
        <rFont val="Microsoft Sans Serif"/>
        <family val="2"/>
      </rPr>
      <t xml:space="preserve">7.2. </t>
    </r>
    <r>
      <rPr>
        <sz val="9.5"/>
        <color indexed="8"/>
        <rFont val="Microsoft Sans Serif"/>
        <family val="2"/>
      </rPr>
      <t>No. or targeted development strategies with incorporated climate change priorities enforced</t>
    </r>
  </si>
  <si>
    <t xml:space="preserve">Basic surveys and ( Baseline study, vulnerability and risk assessment and Economic valuation) have been initiated in the target sites. Findings of these studies will be used as a platform for EbA strategy and RBMPs. Participatory approaches will be widely used for development of the strategy.  90 percent of the population will be provided with information on the strategy. </t>
  </si>
  <si>
    <t>Awareness and ownership of EbA and climate risk reduction processes at local level are insufficient. No actions are taken to dissiminate  information on adverse impacts of climate change and appropriate responses.  Local level  authorities have limited experience and skills to develop and implement special programs and strategies with the aim of providing local community with required ecological education on EbA.</t>
  </si>
  <si>
    <r>
      <t>Fire prevention training was organized  in 10 target eastern soums under  technical assistances and guidances of experienced staff of National Emergency Management Agency of Mongolia. Totally more than 200 local persons were involved in the training. Training covered many innovative and conventional ways including firebreaks of strips without vegetation, putting pots on the wind side which divert the fires and manure dung dam, which also act as fire breaks. As a result of the training, local trainers were prepared with strong practical skills&amp; techniques to prevent and mitigate steppe and forest fire. In addition to that, each soum received several  simple equipments to be used for fire fighting including purifier devices. To combat and lessen risks of firebreaks from the Russian border and steppe, which is frequent; and forest fire the Local governments increased cofunding. Dornod aimag Environmental Protection Agency contributes 58,5 millions of local currency to establish 70 kms of fire stips (10-20m wide) for Forest protection in BaynUul soum, where most of forest resources are and one of  most risky areas for fire in the River basin of Ulz. Our input in fire strips is 28 million Tugriks along state border of BaynUul and Bayndun Soums of Ulz River Basin. Total 108 kms long fire strips will be established by end of July. Procurements have been done locally and contracts are received for approval and initiation for the works.
In addition to that Dornod Environmental Agency contributes 45 million Tugriks for establishment of Mini water catchment in Bayndun Soum, which is expected to be 24,25 km</t>
    </r>
    <r>
      <rPr>
        <vertAlign val="superscript"/>
        <sz val="11"/>
        <color indexed="8"/>
        <rFont val="Times New Roman"/>
        <family val="1"/>
      </rPr>
      <t xml:space="preserve">2 </t>
    </r>
    <r>
      <rPr>
        <sz val="11"/>
        <color indexed="8"/>
        <rFont val="Times New Roman"/>
        <family val="1"/>
      </rPr>
      <t>watershed, 8,29 km long with 7.7-12.2 m</t>
    </r>
    <r>
      <rPr>
        <vertAlign val="superscript"/>
        <sz val="11"/>
        <color indexed="8"/>
        <rFont val="Times New Roman"/>
        <family val="1"/>
      </rPr>
      <t>3</t>
    </r>
    <r>
      <rPr>
        <sz val="11"/>
        <color indexed="8"/>
        <rFont val="Times New Roman"/>
        <family val="1"/>
      </rPr>
      <t xml:space="preserve">/sec water flow for irrigation of tree, vegetable, fodder making plants fields , make access of livestock and wildlife to watering and haymaking areas. </t>
    </r>
  </si>
  <si>
    <t xml:space="preserve">OBJECTIVE 2: Implementing landscape level adaptation techniques to maintain ecosystem integrity and water security under conditions of climate change.  </t>
  </si>
  <si>
    <t xml:space="preserve">Target at CEO Endorsement </t>
  </si>
  <si>
    <t>Baseline</t>
  </si>
  <si>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12"/>
        <rFont val="Microsoft Sans Serif"/>
        <family val="2"/>
      </rPr>
      <t>5.</t>
    </r>
    <r>
      <rPr>
        <sz val="10"/>
        <color indexed="12"/>
        <rFont val="Microsoft Sans Serif"/>
        <family val="2"/>
      </rPr>
      <t xml:space="preserve"> Ecosystem services and natural assets maintained or improved under climate change and variability-induced stress             </t>
    </r>
    <r>
      <rPr>
        <sz val="10"/>
        <color indexed="8"/>
        <rFont val="Microsoft Sans Serif"/>
        <family val="2"/>
      </rPr>
      <t xml:space="preserve">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</si>
  <si>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t>Land use practices and climate change resilience improved as indicated by:
• Total hectares of riparian and wetland habitat restored with native vegetation within project sites
• Total number of hectares with EBA friendly livestock management practices in two project sites Total hectares restored riparian/wetland:
Targets are:                                                                                                                                                                                                                                                                                                                           1) Total hectares restored riparian/wetland:
• Kharkhiraa/Turgen: 1,250 ha
• Ulz:  2,250 ha
2) Total hectares with EBA grazing practices:
• Kharkhiraa/Turgen: 1,500 km2
• Ulz: 12,000 km2 
30 day average of minimum discharge in warm period of year:                                                                             0.78 m3/sec in the Turgen River at Turgen soum,                                   1.58 m3/sec in the Kharkhiraa River at Tarialan,                                          0.01 m3/sec in the Ulz River at Chuluunkhoroot     
By  the end of the Project, approximately 12,000 persons will have been trained and involved in Ecosystem based Adaptation (EbA)  measures at 17 target soums.</t>
  </si>
  <si>
    <t xml:space="preserve">Local communities  in target area has little knowledge about the notion of ecosystem resilience.  Overgrazing is widespread leading to land and water resource degradation, which is exacerbated by climate change. Therefore there in no progressive techniques and physical measures implemented to improve ecosystem resilence.                                                                                                                                                                                                                                                                                                                                                                                                                                                                                                                          1) Total hectares restored riparian/wetland:
• Kharkhiraa/Turgen: 0 ha
• Ulz: 0 ha
2)Total hectares with EBA grazing practices:
• Kharkhiraa/Turgen: 0 ha
• Ulz: 0 ha                                                                                                                                                                                                                                                                                                                                                                                                                                                                                                                                                                                                                                                                                                                                                                                                                                                                                                             30 day average of minimum discharge in warm period of year:                                                                             0.78 m3/sec in the Turgen River at Turgen soum,                                   1.58 m3/sec in the Kharkhiraa River at Tarialan,                                          0.00 m3/sec in the Ulz River at Chuluunkhoroot 
</t>
  </si>
  <si>
    <t xml:space="preserve">The second level training for aimag and soum level land officers were organized in cooperation with National agency for Land management, Geodesy&amp; Cartography. During the training, totally 32 trainees were equipped with a various of internationally recognized approaches including landscape based EbA approaches, sustainable pasture management, rotational use of degraded pasture, “Simple point” program and photo   plant monitoring etc. Trained land officers will be responsible for introducing  rotational  and sustainable utiliizations systems in their localities and reflecting into relevant policy document and development plans at local level. In parallel, local herder communities were trained on simple pasture monitoring. The data gathered by the trained communities are expected to be used as basic data source for better pasture use planning. Currently, 17 soums initiated pasture rotation and other EbA grazing practices in their territory. 
 Total hectares with rotational use of pasture (EBA grazing practices):
• Kharkhiraa/Turgen: 0 ha (action will be initiated at the end of June, 2015)
• Ulz: 0 ha (action will be initiated  at the end of June, 2015)
30 day average of minimum discharge in warm period (reformulated according to MTR comments):
Kharkhiraa River: 1.98 cubicmeter/second
Turgen River: 1.13 cubicmeter/second
Ulz River (at Bayanuul station): 0.74 cubicmeter/second
</t>
  </si>
  <si>
    <r>
      <rPr>
        <b/>
        <sz val="9.5"/>
        <color indexed="8"/>
        <rFont val="Microsoft Sans Serif"/>
        <family val="2"/>
      </rPr>
      <t>1.1.</t>
    </r>
    <r>
      <rPr>
        <sz val="9.5"/>
        <color indexed="8"/>
        <rFont val="Microsoft Sans Serif"/>
        <family val="2"/>
      </rPr>
      <t xml:space="preserve"> No. and type of projects that conduct and update risk and vulnerability assessments                                                                                      </t>
    </r>
    <r>
      <rPr>
        <b/>
        <sz val="9.5"/>
        <color indexed="8"/>
        <rFont val="Microsoft Sans Serif"/>
        <family val="2"/>
      </rPr>
      <t xml:space="preserve">1.2. </t>
    </r>
    <r>
      <rPr>
        <sz val="9.5"/>
        <color indexed="8"/>
        <rFont val="Microsoft Sans Serif"/>
        <family val="2"/>
      </rPr>
      <t xml:space="preserve">Development of early warning systems
</t>
    </r>
    <r>
      <rPr>
        <b/>
        <sz val="9.5"/>
        <color indexed="8"/>
        <rFont val="Microsoft Sans Serif"/>
        <family val="2"/>
      </rPr>
      <t>2.1.1.</t>
    </r>
    <r>
      <rPr>
        <sz val="9.5"/>
        <color indexed="8"/>
        <rFont val="Microsoft Sans Serif"/>
        <family val="2"/>
      </rPr>
      <t xml:space="preserve"> No. of staff trained to respond to, and mitigate impacts of, climate-related events
</t>
    </r>
    <r>
      <rPr>
        <b/>
        <sz val="9.5"/>
        <color indexed="8"/>
        <rFont val="Microsoft Sans Serif"/>
        <family val="2"/>
      </rPr>
      <t>2.1.2.</t>
    </r>
    <r>
      <rPr>
        <sz val="9.5"/>
        <color indexed="8"/>
        <rFont val="Microsoft Sans Serif"/>
        <family val="2"/>
      </rPr>
      <t xml:space="preserve"> Capacity of staff to respond to, and mitigate impacts of, climate-related events from targeted
institutions increased
</t>
    </r>
    <r>
      <rPr>
        <b/>
        <sz val="9.5"/>
        <color indexed="8"/>
        <rFont val="Microsoft Sans Serif"/>
        <family val="2"/>
      </rPr>
      <t xml:space="preserve">2.2.1. </t>
    </r>
    <r>
      <rPr>
        <sz val="9.5"/>
        <color indexed="8"/>
        <rFont val="Microsoft Sans Serif"/>
        <family val="2"/>
      </rPr>
      <t xml:space="preserve">Percentage of population covered by adequate risk-reduction systems
</t>
    </r>
    <r>
      <rPr>
        <b/>
        <sz val="9.5"/>
        <color indexed="8"/>
        <rFont val="Microsoft Sans Serif"/>
        <family val="2"/>
      </rPr>
      <t>2.2.2.</t>
    </r>
    <r>
      <rPr>
        <sz val="9.5"/>
        <color indexed="8"/>
        <rFont val="Microsoft Sans Serif"/>
        <family val="2"/>
      </rPr>
      <t xml:space="preserve"> No. of people affected by climate variability                                                                                                          </t>
    </r>
    <r>
      <rPr>
        <b/>
        <sz val="9.5"/>
        <color indexed="8"/>
        <rFont val="Microsoft Sans Serif"/>
        <family val="2"/>
      </rPr>
      <t>3.1</t>
    </r>
    <r>
      <rPr>
        <sz val="9.5"/>
        <color indexed="8"/>
        <rFont val="Microsoft Sans Serif"/>
        <family val="2"/>
      </rPr>
      <t xml:space="preserve"> No. and type of risk reduction actions or strategies introduced at local level                                                                                                     </t>
    </r>
    <r>
      <rPr>
        <b/>
        <sz val="9.5"/>
        <color indexed="8"/>
        <rFont val="Microsoft Sans Serif"/>
        <family val="2"/>
      </rPr>
      <t>3.2</t>
    </r>
    <r>
      <rPr>
        <sz val="9.5"/>
        <color indexed="8"/>
        <rFont val="Microsoft Sans Serif"/>
        <family val="2"/>
      </rPr>
      <t xml:space="preserve"> No. of news outlets in the local press and media that have covered the topic                                                                                                    </t>
    </r>
    <r>
      <rPr>
        <b/>
        <sz val="9.5"/>
        <color indexed="8"/>
        <rFont val="Microsoft Sans Serif"/>
        <family val="2"/>
      </rPr>
      <t>4.1.</t>
    </r>
    <r>
      <rPr>
        <sz val="9.5"/>
        <color indexed="8"/>
        <rFont val="Microsoft Sans Serif"/>
        <family val="2"/>
      </rPr>
      <t xml:space="preserve"> No. and type of health or social infrastructure developed or modified to respond to new conditions
resulting from climate variability and change (by type)                                                                                                                                                            </t>
    </r>
    <r>
      <rPr>
        <b/>
        <sz val="9.5"/>
        <color indexed="8"/>
        <rFont val="Microsoft Sans Serif"/>
        <family val="2"/>
      </rPr>
      <t xml:space="preserve">4. 2. </t>
    </r>
    <r>
      <rPr>
        <sz val="9.5"/>
        <color indexed="8"/>
        <rFont val="Microsoft Sans Serif"/>
        <family val="2"/>
      </rPr>
      <t xml:space="preserve">No. of physical assets strengthened or constructed to withstand conditions resulting from climate variability and change (by asset types)                                                                                                                                   </t>
    </r>
    <r>
      <rPr>
        <b/>
        <sz val="9.5"/>
        <color indexed="8"/>
        <rFont val="Microsoft Sans Serif"/>
        <family val="2"/>
      </rPr>
      <t>5.</t>
    </r>
    <r>
      <rPr>
        <sz val="9.5"/>
        <color indexed="8"/>
        <rFont val="Microsoft Sans Serif"/>
        <family val="2"/>
      </rPr>
      <t xml:space="preserve"> </t>
    </r>
    <r>
      <rPr>
        <sz val="9.5"/>
        <color indexed="12"/>
        <rFont val="Microsoft Sans Serif"/>
        <family val="2"/>
      </rPr>
      <t xml:space="preserve">No. and type of natural resource assets created, maintained or improved to withstand conditions resulting from climate variability and change (by type of assets)              </t>
    </r>
    <r>
      <rPr>
        <sz val="9.5"/>
        <color indexed="8"/>
        <rFont val="Microsoft Sans Serif"/>
        <family val="2"/>
      </rPr>
      <t xml:space="preserve">                                                                                                     </t>
    </r>
    <r>
      <rPr>
        <b/>
        <sz val="9.5"/>
        <color indexed="8"/>
        <rFont val="Microsoft Sans Serif"/>
        <family val="2"/>
      </rPr>
      <t>6.1.</t>
    </r>
    <r>
      <rPr>
        <sz val="9.5"/>
        <color indexed="8"/>
        <rFont val="Microsoft Sans Serif"/>
        <family val="2"/>
      </rPr>
      <t xml:space="preserve"> No. and type of adaptation assets (physical as well as knowledge) created in support of individualor community-livelihood strategies                                                                                                                                                   </t>
    </r>
    <r>
      <rPr>
        <b/>
        <sz val="9.5"/>
        <color indexed="8"/>
        <rFont val="Microsoft Sans Serif"/>
        <family val="2"/>
      </rPr>
      <t xml:space="preserve">6.2. </t>
    </r>
    <r>
      <rPr>
        <sz val="9.5"/>
        <color indexed="8"/>
        <rFont val="Microsoft Sans Serif"/>
        <family val="2"/>
      </rPr>
      <t xml:space="preserve">Type of income sources for households generated under climate change scenario                                                                                    </t>
    </r>
    <r>
      <rPr>
        <b/>
        <sz val="9.5"/>
        <color indexed="8"/>
        <rFont val="Microsoft Sans Serif"/>
        <family val="2"/>
      </rPr>
      <t xml:space="preserve">7.1. </t>
    </r>
    <r>
      <rPr>
        <sz val="9.5"/>
        <color indexed="8"/>
        <rFont val="Microsoft Sans Serif"/>
        <family val="2"/>
      </rPr>
      <t xml:space="preserve">No., type, and sector of policies introduced or adjusted to address climate change risks                                                                                 </t>
    </r>
    <r>
      <rPr>
        <b/>
        <sz val="9.5"/>
        <color indexed="8"/>
        <rFont val="Microsoft Sans Serif"/>
        <family val="2"/>
      </rPr>
      <t xml:space="preserve">7.2. </t>
    </r>
    <r>
      <rPr>
        <sz val="9.5"/>
        <color indexed="8"/>
        <rFont val="Microsoft Sans Serif"/>
        <family val="2"/>
      </rPr>
      <t>No. or targeted development strategies with incorporated climate change priorities enforced</t>
    </r>
  </si>
  <si>
    <t>During the project implementation, the target area communities will be provided with opportunities to apply the obtained knowledge and skills for better adapting to climate change. At least 5  demonstration activies to increase ecosystem resillience in responce to climate change will be undertaken in each soum. With support of the project,  a number of physical  interventions designed to enhance climate change resilience of ecosystems within each target watersheds. Physical interventions will include:                                                                                                     On the basis of verified feasibility, establishment of small-scale rain and snow water harvetsing structures                                       Degraded land rehabilitation activities including  sustainable grassland management;                                                                         Sustainable forest management including reforestation, forest conservation with engagement of local community:                              Integrated water resource management;                                         Utilization of alternative energy sources;                                                        Introducing of ecologically oriented agriculture practices to reduce water consumption etc.,  Actual amount  (size) and type of above activities will be specified by Feasibiliy study to be conducted  in August / September, 2013 in each soum.</t>
  </si>
  <si>
    <t xml:space="preserve">Knowledge and skills of project stakeholders including local authorities and communities are very limited with regard to increasing ecosystem resilience in response to climate change and sustainable natural resource management.In this regard, there is no progressive techniques and physical measures implemented  to improve ecosystem resilence. </t>
  </si>
  <si>
    <t xml:space="preserve">On outcome level, climate resilience is mainly measured through the household economy approach, which is measuring the five types of capitals – human, financial, natural, physical and social –the project has also made substantial achievements in improving all these types of capital: social capital through the establishment of different use associations, human capital through the various trainings, natural capital through the EbA approach itself, physical capital through the various structures for water harvesting&amp; saving, and protection  of springs and rehabilitation of riparian area, and financial capital as an outcome of the multiplication of the other forms of capital with each other. Within the scope of creating and maintaining natural assets, following actions were undertaken: 
• two traditional rain and snow water catchments were established in western target river basin. They can provide an effective way of water from snow melts/rain watering 10 thousand heads livestock for 2 months during the extended dry season. 
• 12 springs in 9 target soums were protected and rehabilitated with environmentally sound techniques. 
• In order to rehabilitate degraded riparian area, 9 small scale tree nurseries and ecologically-oriented agriculture sites covering 28 hectares were established  in target soums.
</t>
  </si>
  <si>
    <t xml:space="preserve">OBJECTIVE 3: Strengthening capacities/Institutions to support EbA strategies and integrated river basin management, their replication and mainstreaming in sector policies. </t>
  </si>
  <si>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</si>
  <si>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t>By the end of the project, EbA are intergrated and mainstreamed into National Policy and regulations. More specifically, EbA approaches will be nationally recognized and applied for any decisions related to environment and climate change issues.</t>
  </si>
  <si>
    <t xml:space="preserve">National and local level policies and regulations to promote EbA measures are extremely weak. National Action Plan on Climate Change is approved by The Government of Mongolia. However, it does not explicitly reflect EBA approaches that suited to Mongolian economic and ecological conditions. </t>
  </si>
  <si>
    <t xml:space="preserve">The substantial parts and sections of reports and assessments of Risk and Vulnerabilities in 2 eco regions and Economic valuation of natural resource in context of climate change that conducted by the project were included in Mongolia second assessment report on climate change-2014  (Chapter II&amp;III of MARCC-2014). as an latest update on Steppe and Mountain ecosystems of Mongolia. 
</t>
  </si>
  <si>
    <r>
      <rPr>
        <b/>
        <sz val="8"/>
        <color indexed="8"/>
        <rFont val="Microsoft Sans Serif"/>
        <family val="2"/>
      </rPr>
      <t>1.1.</t>
    </r>
    <r>
      <rPr>
        <sz val="8"/>
        <color indexed="8"/>
        <rFont val="Microsoft Sans Serif"/>
        <family val="2"/>
      </rPr>
      <t xml:space="preserve"> No. and type of projects that conduct and update risk and vulnerability assessments                                                                                      </t>
    </r>
    <r>
      <rPr>
        <b/>
        <sz val="8"/>
        <color indexed="8"/>
        <rFont val="Microsoft Sans Serif"/>
        <family val="2"/>
      </rPr>
      <t xml:space="preserve">1.2. </t>
    </r>
    <r>
      <rPr>
        <sz val="8"/>
        <color indexed="8"/>
        <rFont val="Microsoft Sans Serif"/>
        <family val="2"/>
      </rPr>
      <t xml:space="preserve">Development of early warning systems
</t>
    </r>
    <r>
      <rPr>
        <b/>
        <sz val="8"/>
        <color indexed="8"/>
        <rFont val="Microsoft Sans Serif"/>
        <family val="2"/>
      </rPr>
      <t>2.1.1.</t>
    </r>
    <r>
      <rPr>
        <sz val="8"/>
        <color indexed="8"/>
        <rFont val="Microsoft Sans Serif"/>
        <family val="2"/>
      </rPr>
      <t xml:space="preserve"> No. of staff trained to respond to, and mitigate impacts of, climate-related events
</t>
    </r>
    <r>
      <rPr>
        <b/>
        <sz val="8"/>
        <color indexed="8"/>
        <rFont val="Microsoft Sans Serif"/>
        <family val="2"/>
      </rPr>
      <t>2.1.2.</t>
    </r>
    <r>
      <rPr>
        <sz val="8"/>
        <color indexed="8"/>
        <rFont val="Microsoft Sans Serif"/>
        <family val="2"/>
      </rPr>
      <t xml:space="preserve"> Capacity of staff to respond to, and mitigate impacts of, climate-related events from targeted
institutions increased
</t>
    </r>
    <r>
      <rPr>
        <b/>
        <sz val="8"/>
        <color indexed="8"/>
        <rFont val="Microsoft Sans Serif"/>
        <family val="2"/>
      </rPr>
      <t xml:space="preserve">2.2.1. </t>
    </r>
    <r>
      <rPr>
        <sz val="8"/>
        <color indexed="8"/>
        <rFont val="Microsoft Sans Serif"/>
        <family val="2"/>
      </rPr>
      <t xml:space="preserve">Percentage of population covered by adequate risk-reduction systems
</t>
    </r>
    <r>
      <rPr>
        <b/>
        <sz val="8"/>
        <color indexed="8"/>
        <rFont val="Microsoft Sans Serif"/>
        <family val="2"/>
      </rPr>
      <t>2.2.2.</t>
    </r>
    <r>
      <rPr>
        <sz val="8"/>
        <color indexed="8"/>
        <rFont val="Microsoft Sans Serif"/>
        <family val="2"/>
      </rPr>
      <t xml:space="preserve"> No. of people affected by climate variability                                                                                                          </t>
    </r>
    <r>
      <rPr>
        <b/>
        <sz val="8"/>
        <color indexed="8"/>
        <rFont val="Microsoft Sans Serif"/>
        <family val="2"/>
      </rPr>
      <t>3.1</t>
    </r>
    <r>
      <rPr>
        <sz val="8"/>
        <color indexed="8"/>
        <rFont val="Microsoft Sans Serif"/>
        <family val="2"/>
      </rPr>
      <t xml:space="preserve"> No. and type of risk reduction actions or strategies introduced at local level                                                                                                     </t>
    </r>
    <r>
      <rPr>
        <b/>
        <sz val="8"/>
        <color indexed="8"/>
        <rFont val="Microsoft Sans Serif"/>
        <family val="2"/>
      </rPr>
      <t>3.2</t>
    </r>
    <r>
      <rPr>
        <sz val="8"/>
        <color indexed="8"/>
        <rFont val="Microsoft Sans Serif"/>
        <family val="2"/>
      </rPr>
      <t xml:space="preserve"> No. of news outlets in the local press and media that have covered the topic                                                                                                    </t>
    </r>
    <r>
      <rPr>
        <b/>
        <sz val="8"/>
        <color indexed="8"/>
        <rFont val="Microsoft Sans Serif"/>
        <family val="2"/>
      </rPr>
      <t>4.1.</t>
    </r>
    <r>
      <rPr>
        <sz val="8"/>
        <color indexed="8"/>
        <rFont val="Microsoft Sans Serif"/>
        <family val="2"/>
      </rPr>
      <t xml:space="preserve"> No. and type of health or social infrastructure developed or modified to respond to new conditions
resulting from climate variability and change (by type)                                                                                                                                                            </t>
    </r>
    <r>
      <rPr>
        <b/>
        <sz val="8"/>
        <color indexed="8"/>
        <rFont val="Microsoft Sans Serif"/>
        <family val="2"/>
      </rPr>
      <t xml:space="preserve">4. 2. </t>
    </r>
    <r>
      <rPr>
        <sz val="8"/>
        <color indexed="8"/>
        <rFont val="Microsoft Sans Serif"/>
        <family val="2"/>
      </rPr>
      <t xml:space="preserve">No. of physical assets strengthened or constructed to withstand conditions resulting from climate variability and change (by asset types)                                                                                                                                   </t>
    </r>
    <r>
      <rPr>
        <b/>
        <sz val="8"/>
        <color indexed="8"/>
        <rFont val="Microsoft Sans Serif"/>
        <family val="2"/>
      </rPr>
      <t>5.</t>
    </r>
    <r>
      <rPr>
        <sz val="8"/>
        <color indexed="8"/>
        <rFont val="Microsoft Sans Serif"/>
        <family val="2"/>
      </rPr>
      <t xml:space="preserve"> No. and type of natural resource assets created, maintained or improved to withstand conditions resulting from climate variability and change (by type of assets)                                                                                                                   </t>
    </r>
    <r>
      <rPr>
        <b/>
        <sz val="8"/>
        <color indexed="8"/>
        <rFont val="Microsoft Sans Serif"/>
        <family val="2"/>
      </rPr>
      <t>6.1.</t>
    </r>
    <r>
      <rPr>
        <sz val="8"/>
        <color indexed="8"/>
        <rFont val="Microsoft Sans Serif"/>
        <family val="2"/>
      </rPr>
      <t xml:space="preserve"> No. and type of adaptation assets (physical as well as knowledge) created in support of individualor
community-livelihood strategies                                                                                                                                                   </t>
    </r>
    <r>
      <rPr>
        <b/>
        <sz val="8"/>
        <color indexed="8"/>
        <rFont val="Microsoft Sans Serif"/>
        <family val="2"/>
      </rPr>
      <t xml:space="preserve">6.2. </t>
    </r>
    <r>
      <rPr>
        <sz val="8"/>
        <color indexed="8"/>
        <rFont val="Microsoft Sans Serif"/>
        <family val="2"/>
      </rPr>
      <t xml:space="preserve">Type of income sources for households generated under climate change scenario                                                                                    </t>
    </r>
    <r>
      <rPr>
        <b/>
        <sz val="8"/>
        <color indexed="8"/>
        <rFont val="Microsoft Sans Serif"/>
        <family val="2"/>
      </rPr>
      <t xml:space="preserve">7.1. </t>
    </r>
    <r>
      <rPr>
        <sz val="8"/>
        <color indexed="8"/>
        <rFont val="Microsoft Sans Serif"/>
        <family val="2"/>
      </rPr>
      <t xml:space="preserve">No., type, and sector of policies introduced or adjusted to address climate change risks                                                                                 </t>
    </r>
    <r>
      <rPr>
        <b/>
        <sz val="8"/>
        <color indexed="8"/>
        <rFont val="Microsoft Sans Serif"/>
        <family val="2"/>
      </rPr>
      <t xml:space="preserve">7.2. </t>
    </r>
    <r>
      <rPr>
        <sz val="8"/>
        <color indexed="8"/>
        <rFont val="Microsoft Sans Serif"/>
        <family val="2"/>
      </rPr>
      <t>No. or targeted development strategies with incorporated climate change priorities enforced</t>
    </r>
  </si>
  <si>
    <t xml:space="preserve">By the end of the project, totally 2 River Basin Administrations (RBAs) and 2 River Basin Councils (RBCs) are established and strengthened in two target watersheds. </t>
  </si>
  <si>
    <t>Currently, RBAs and RBCs in two target project watersheds are not established and operational yet . In accordance with newly approved Law on Water, these structures are expected to be establised in 2013. Therefore, there is an urgent need for project technical assisstance to the RBAs and RBCs to be established.</t>
  </si>
  <si>
    <t xml:space="preserve">One Integrated Water Resource Management (IWRM) plan officially adopted by all 3 target Aimags (approval by Uvs Parliament on November 21, 2014 and by Zavkhan and Khuvsgul aimags on 24 and 27 of   November   2014 respectively) and implementation initiated from the 2015.  IWRM plan of Uvs lake – Tes river will be endorsed by the Minister of Environment and Green Development and Tourism (MEGDT) in compliance with the Article 4.8 of the “Law on water”.  
Seventeen EbA programs were developed providing plans for adaptation measures on the landscape level for each target soum in Kharkhiraa-Turgen and Ulz river basins and endorsed to 17 soum’s Parliament.
Within the framework of government policies to expand state protected area network, needs and options  to involve upstream of Ulz River and Tes River (including Bulnai Mountain and Bust Lake) into state protection area network were studied in detail, and relevant proposals were developed. Proposals were officially adopted by local parliaments of  4 Aimag’ and 10 Soums respectively. As  further actions, MEGDT will review proposed management categories and submit to the Cabinet and the Parliament  of Mongolia depending on protection level.  Pilot design and cost of traditional rain and snow water catchment and mini-engineering water harvesting structure was finalized for purpose to replicate to other areas. Based on it, two traditional rain and snow water catchments were established in western target river basin. Relevant documents were handed over to MEGDT for official use.
</t>
  </si>
  <si>
    <t>By the end of the project, staffs of relevant agencies and local governments in target regions will be trained and obtained necessary knowledge and skills through a series of systematic trainings organized by the project. As a result, sustainability of new RBAs and RBCs are ensured beyond the project termination.</t>
  </si>
  <si>
    <t>By the end of the project, more than 10 relevant regulations with regard to water and forest recourses will be amended and approved which reflect EbA concept and principles.</t>
  </si>
  <si>
    <t>The Set of Environmental Laws were amended and approved by the Parliament of Mongolia in 2012. In relation to this, there is a need for refinement on relevant regulations in order to ensure favorable legal environment for EbA.</t>
  </si>
  <si>
    <t xml:space="preserve">Results Tracker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</si>
  <si>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</si>
  <si>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</si>
  <si>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Adaptation Fund Strategic Results Framework</t>
  </si>
  <si>
    <t>Project ID</t>
  </si>
  <si>
    <t xml:space="preserve">UNDP Mongolia </t>
  </si>
  <si>
    <t>Type of implementing entity</t>
  </si>
  <si>
    <t>Country</t>
  </si>
  <si>
    <t>Region</t>
  </si>
  <si>
    <t>Asia-Pacific</t>
  </si>
  <si>
    <t>Sector</t>
  </si>
  <si>
    <t>Water management</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</si>
  <si>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</si>
  <si>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</si>
  <si>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</si>
  <si>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</si>
  <si>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</si>
  <si>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indexed="8"/>
        <rFont val="Calibri"/>
        <family val="2"/>
      </rPr>
      <t>Core Indicator</t>
    </r>
    <r>
      <rPr>
        <sz val="11"/>
        <color theme="1"/>
        <rFont val="Calibri"/>
        <family val="2"/>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</si>
  <si>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</si>
  <si>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</si>
  <si>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</si>
  <si>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</si>
  <si>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</si>
  <si>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</si>
  <si>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</si>
  <si>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</si>
  <si>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</si>
  <si>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</si>
  <si>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</si>
  <si>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</si>
  <si>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</si>
  <si>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</si>
  <si>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</si>
  <si>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</si>
  <si>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</si>
  <si>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</si>
  <si>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</si>
  <si>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</si>
  <si>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</si>
  <si>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</si>
  <si>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</si>
  <si>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</si>
  <si>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</si>
  <si>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</si>
  <si>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Disaster risk reduction</t>
  </si>
  <si>
    <t>1: No capacity</t>
  </si>
  <si>
    <t>4: High capacity</t>
  </si>
  <si>
    <t>3: Medium capacity</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</si>
  <si>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</si>
  <si>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</si>
  <si>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</si>
  <si>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</si>
  <si>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</si>
  <si>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Public</t>
  </si>
  <si>
    <t>Indicator 2.1.2: No. of targeted institutions with increased capacity to minimize exposure to climate variability risks</t>
  </si>
  <si>
    <t>Local</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</si>
  <si>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</si>
  <si>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</si>
  <si>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</si>
  <si>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</si>
  <si>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</si>
  <si>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</si>
  <si>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</si>
  <si>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</si>
  <si>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2: Partially not aware</t>
  </si>
  <si>
    <t>5: Fully aware</t>
  </si>
  <si>
    <t>3: Partially aware</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</si>
  <si>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</si>
  <si>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</si>
  <si>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</si>
  <si>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</si>
  <si>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</si>
  <si>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Multi-sector</t>
  </si>
  <si>
    <t>1: Non responsive (Lacks all elements )</t>
  </si>
  <si>
    <t>5: Highly responsive (All defined elements )</t>
  </si>
  <si>
    <r>
      <rPr>
        <b/>
        <u val="single"/>
        <sz val="11"/>
        <color indexed="8"/>
        <rFont val="Calibri"/>
        <family val="2"/>
      </rPr>
      <t>Core Indicator</t>
    </r>
    <r>
      <rPr>
        <sz val="11"/>
        <color theme="1"/>
        <rFont val="Calibri"/>
        <family val="2"/>
      </rPr>
      <t xml:space="preserve"> 4.2: Assets produced, developed, improved or strengthened</t>
    </r>
  </si>
  <si>
    <t>Targeted asset</t>
  </si>
  <si>
    <t>Changes in asset (quantitative or qualitative)</t>
  </si>
  <si>
    <t>2: Physical asset (produced/improved/strenghtened)</t>
  </si>
  <si>
    <t>1: Not improved</t>
  </si>
  <si>
    <t>5: Fully improved</t>
  </si>
  <si>
    <t>Agriculture</t>
  </si>
  <si>
    <t>1: Health and Social Infrastructure (developed/improved)</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</si>
  <si>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</si>
  <si>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</si>
  <si>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</si>
  <si>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Community</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</si>
  <si>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</si>
  <si>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</si>
  <si>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</si>
  <si>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1: Ineffective</t>
  </si>
  <si>
    <t>water areas</t>
  </si>
  <si>
    <t>Output 5: Vulnerable ecosystem services and natural resource assets strengthned in response to climate change impacts, including variability</t>
  </si>
  <si>
    <r>
      <rPr>
        <b/>
        <u val="single"/>
        <sz val="11"/>
        <color indexed="8"/>
        <rFont val="Calibri"/>
        <family val="2"/>
      </rPr>
      <t>Core Indicator</t>
    </r>
    <r>
      <rPr>
        <sz val="11"/>
        <color theme="1"/>
        <rFont val="Calibri"/>
        <family val="2"/>
      </rPr>
      <t xml:space="preserve"> 5.1: Natural Assets protected or rehabilitated</t>
    </r>
  </si>
  <si>
    <t>Natural asset or Ecosystem (type)</t>
  </si>
  <si>
    <t>Total number of natural assets or ecosystems protected/rehabilitated</t>
  </si>
  <si>
    <t>Unit</t>
  </si>
  <si>
    <t>Effectiveness of protection/rehabilitation</t>
  </si>
  <si>
    <t>Catchment area/Watershed/Aquifer</t>
  </si>
  <si>
    <t>ha rehabilitated</t>
  </si>
  <si>
    <t>2: Partially effective</t>
  </si>
  <si>
    <t>Cultivated land/Agricultural land</t>
  </si>
  <si>
    <t>Rangelands</t>
  </si>
  <si>
    <t>Forests</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</si>
  <si>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</si>
  <si>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</si>
  <si>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</si>
  <si>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</si>
  <si>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</si>
  <si>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</si>
  <si>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1: No improvement</t>
  </si>
  <si>
    <t>4: High improvement</t>
  </si>
  <si>
    <t>3: Moderate improvement</t>
  </si>
  <si>
    <t>Indicator 6.2: Increase in targeted population's sustained climate-resilient alternative livelihoods</t>
  </si>
  <si>
    <t>% increase in income level vis-à-vis baseline</t>
  </si>
  <si>
    <t>Alternate Source</t>
  </si>
  <si>
    <t>From 0 to 0.5%</t>
  </si>
  <si>
    <t>Agricultural-related</t>
  </si>
  <si>
    <t>From 10% to 20%</t>
  </si>
  <si>
    <t>Livestock production</t>
  </si>
  <si>
    <t>From 5% to 10%</t>
  </si>
  <si>
    <t>Forestry</t>
  </si>
  <si>
    <t>From 1% to 5%</t>
  </si>
  <si>
    <t>Handicrafts</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</si>
  <si>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</si>
  <si>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</si>
  <si>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</si>
  <si>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</si>
  <si>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</si>
  <si>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Adaptation strategies</t>
  </si>
  <si>
    <t>Community-based adaptation</t>
  </si>
  <si>
    <r>
      <rPr>
        <b/>
        <u val="single"/>
        <sz val="11"/>
        <color indexed="8"/>
        <rFont val="Calibri"/>
        <family val="2"/>
      </rPr>
      <t>Core Indicator</t>
    </r>
    <r>
      <rPr>
        <sz val="11"/>
        <color theme="1"/>
        <rFont val="Calibri"/>
        <family val="2"/>
      </rPr>
      <t xml:space="preserve"> 6.1.2: Increased income, or avoided decrease in income</t>
    </r>
  </si>
  <si>
    <r>
      <t xml:space="preserve">Number of households </t>
    </r>
    <r>
      <rPr>
        <i/>
        <sz val="9"/>
        <color indexed="8"/>
        <rFont val="Calibri"/>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</si>
  <si>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</si>
  <si>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</si>
  <si>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</si>
  <si>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</si>
  <si>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</si>
  <si>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3: Some</t>
  </si>
  <si>
    <t>4: Most</t>
  </si>
  <si>
    <t>Output 7:Improved integration of climate-resilience strategies into country development plans</t>
  </si>
  <si>
    <t>Indicator 7.1: No. of policies introduced or adjusted to address climate change risks</t>
  </si>
  <si>
    <t>No. of Policies introduced or adjusted</t>
  </si>
  <si>
    <t>National</t>
  </si>
  <si>
    <t>Environmental policy</t>
  </si>
  <si>
    <t>Indicator 7.2: No. of targeted development strategies with incorporated climate change priorities enforced</t>
  </si>
  <si>
    <t>No. of Development strategies</t>
  </si>
  <si>
    <t>Regulation</t>
  </si>
  <si>
    <t>Effectiveness</t>
  </si>
  <si>
    <t>1: Not enforced (No elements implemented)</t>
  </si>
  <si>
    <t>4: Enforced (Most elements implemented)</t>
  </si>
  <si>
    <t>4: Effective</t>
  </si>
  <si>
    <t>5: Very effective</t>
  </si>
  <si>
    <t>Glacier lake outburst flood</t>
  </si>
  <si>
    <t>Inland flooding</t>
  </si>
  <si>
    <t>fr</t>
  </si>
  <si>
    <t>biological assets</t>
  </si>
  <si>
    <t>Company policy</t>
  </si>
  <si>
    <t>5: Fully enforced (All elements implemented)</t>
  </si>
  <si>
    <t>Salinization</t>
  </si>
  <si>
    <t>Decrease</t>
  </si>
  <si>
    <t>land</t>
  </si>
  <si>
    <t>Communication &amp; Information policy</t>
  </si>
  <si>
    <t>Drought</t>
  </si>
  <si>
    <t>Same</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</si>
  <si>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</si>
  <si>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</si>
  <si>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</si>
  <si>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</si>
  <si>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</si>
  <si>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</si>
  <si>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</si>
  <si>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</si>
  <si>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</si>
  <si>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</si>
  <si>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</si>
  <si>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</si>
  <si>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Financial capital</t>
  </si>
  <si>
    <t>Storm surge</t>
  </si>
  <si>
    <t>Please choose</t>
  </si>
  <si>
    <t>enhanced level of protection</t>
  </si>
  <si>
    <t>Education policy</t>
  </si>
  <si>
    <t>Human capital</t>
  </si>
  <si>
    <t>Hurricane</t>
  </si>
  <si>
    <t>Selected</t>
  </si>
  <si>
    <t>Aquaculture</t>
  </si>
  <si>
    <t>Physical capital</t>
  </si>
  <si>
    <t>Not relevant</t>
  </si>
  <si>
    <t>5: All (Fully integrated)</t>
  </si>
  <si>
    <t>Construction/repairing business</t>
  </si>
  <si>
    <t>Social capital</t>
  </si>
  <si>
    <t>Cultivation</t>
  </si>
  <si>
    <t>Natural capital</t>
  </si>
  <si>
    <t>Fishing</t>
  </si>
  <si>
    <t>Personal capital</t>
  </si>
  <si>
    <t>Select</t>
  </si>
  <si>
    <t>5: All</t>
  </si>
  <si>
    <t>2: Most not integrated</t>
  </si>
  <si>
    <t>4: Almost all</t>
  </si>
  <si>
    <t>Private</t>
  </si>
  <si>
    <t>Multi-community</t>
  </si>
  <si>
    <t>1: None</t>
  </si>
  <si>
    <t>3: Half</t>
  </si>
  <si>
    <t>Departmental</t>
  </si>
  <si>
    <t>Coastal management</t>
  </si>
  <si>
    <t>2: Some</t>
  </si>
  <si>
    <t>NGO</t>
  </si>
  <si>
    <t>Manufacturing</t>
  </si>
  <si>
    <t>5: Very high improvement</t>
  </si>
  <si>
    <t>Established</t>
  </si>
  <si>
    <t>Food security</t>
  </si>
  <si>
    <t>other</t>
  </si>
  <si>
    <t>Maintained</t>
  </si>
  <si>
    <t xml:space="preserve">Health </t>
  </si>
  <si>
    <t>Services</t>
  </si>
  <si>
    <t>Regional</t>
  </si>
  <si>
    <t>Improved</t>
  </si>
  <si>
    <t>Urban development</t>
  </si>
  <si>
    <t>Tourism-related</t>
  </si>
  <si>
    <t>2: Limited improvement</t>
  </si>
  <si>
    <t>Trading</t>
  </si>
  <si>
    <t>1 -generated information is irrelevant, and neither the stakeholders reached nor the timeframe managed were achieved</t>
  </si>
  <si>
    <t>1: No info transferred on time</t>
  </si>
  <si>
    <t>Roads</t>
  </si>
  <si>
    <t>NIE</t>
  </si>
  <si>
    <t>2 -the existence of some challenge in any of the three aspects of the indicator (generation of dissemination, stakeholders reached or timeframe managed)</t>
  </si>
  <si>
    <t>2: Somewhat info transferred</t>
  </si>
  <si>
    <t>4: Mostly aware</t>
  </si>
  <si>
    <t>4: Mostly responsive (Most defined elements)</t>
  </si>
  <si>
    <t>4: Mostly Improved</t>
  </si>
  <si>
    <t>Gov Buildings</t>
  </si>
  <si>
    <t>Latin America and Caribbean</t>
  </si>
  <si>
    <t>RIE</t>
  </si>
  <si>
    <t>3 -relevant information is generated and disseminated to all identified stakeholders on timely basis</t>
  </si>
  <si>
    <t>3: Info transferred on time</t>
  </si>
  <si>
    <t>2: Low capacity</t>
  </si>
  <si>
    <t>3: Moderately responsive (Some defined elements)</t>
  </si>
  <si>
    <t>3: Moderately improved</t>
  </si>
  <si>
    <t>Causeways</t>
  </si>
  <si>
    <t>3: Moderately effective</t>
  </si>
  <si>
    <t>Africa</t>
  </si>
  <si>
    <t>2: Partially responsive (Lacks most elements)</t>
  </si>
  <si>
    <t>2: Somewhat improved</t>
  </si>
  <si>
    <t>Airports</t>
  </si>
  <si>
    <t>Eastern Europe</t>
  </si>
  <si>
    <t>1: Aware of neither</t>
  </si>
  <si>
    <t>Schools</t>
  </si>
  <si>
    <t>ha protected</t>
  </si>
  <si>
    <t>Training Centres</t>
  </si>
  <si>
    <t>Monitoring/Forecasting capacity</t>
  </si>
  <si>
    <t>Hospitals</t>
  </si>
  <si>
    <t>Afghanistan, Islamic Rep. of</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</si>
  <si>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</si>
  <si>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</si>
  <si>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</si>
  <si>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</si>
  <si>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</si>
  <si>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</si>
  <si>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</si>
  <si>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</si>
  <si>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</si>
  <si>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</si>
  <si>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</si>
  <si>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</si>
  <si>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</si>
  <si>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indexed="8"/>
        <rFont val="Calibri"/>
        <family val="2"/>
      </rPr>
      <t>(developed/improved)</t>
    </r>
  </si>
  <si>
    <t>Armenia</t>
  </si>
  <si>
    <t>4: Response capability</t>
  </si>
  <si>
    <t>Supporting livelihoods</t>
  </si>
  <si>
    <r>
      <t xml:space="preserve">2: Physical asset </t>
    </r>
    <r>
      <rPr>
        <i/>
        <sz val="11"/>
        <color indexed="8"/>
        <rFont val="Calibri"/>
        <family val="2"/>
      </rPr>
      <t>(produced/improved/strenghtened)</t>
    </r>
  </si>
  <si>
    <t>Antigua and Barbuda</t>
  </si>
  <si>
    <t>Mangroves</t>
  </si>
  <si>
    <t>Mangrove reforestation</t>
  </si>
  <si>
    <t>Azerbaijan</t>
  </si>
  <si>
    <t>Coasts</t>
  </si>
  <si>
    <t>Energy policy</t>
  </si>
  <si>
    <t>Coastal drainage and infrastructure</t>
  </si>
  <si>
    <t>Burundi</t>
  </si>
  <si>
    <t>From 0.5 to 1%</t>
  </si>
  <si>
    <t>Irrigation system</t>
  </si>
  <si>
    <t>Benin</t>
  </si>
  <si>
    <t>Foreign policy</t>
  </si>
  <si>
    <t>Burkina Faso</t>
  </si>
  <si>
    <t>Health policy</t>
  </si>
  <si>
    <t>Erosion control</t>
  </si>
  <si>
    <t>Bangladesh</t>
  </si>
  <si>
    <t>Protected areas/National parks</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</si>
  <si>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</si>
  <si>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</si>
  <si>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</si>
  <si>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</si>
  <si>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</si>
  <si>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</si>
  <si>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</si>
  <si>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</si>
  <si>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</si>
  <si>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</si>
  <si>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</si>
  <si>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</si>
  <si>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</si>
  <si>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</si>
  <si>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</si>
  <si>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</si>
  <si>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</si>
  <si>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</si>
  <si>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</si>
  <si>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</si>
  <si>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</si>
  <si>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</si>
  <si>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</si>
  <si>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</si>
  <si>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</si>
  <si>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</si>
  <si>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</si>
  <si>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</si>
  <si>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</si>
  <si>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</si>
  <si>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</si>
  <si>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</si>
  <si>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</si>
  <si>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</si>
  <si>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</si>
  <si>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</si>
  <si>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</si>
  <si>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</si>
  <si>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</si>
  <si>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</si>
  <si>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</si>
  <si>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</si>
  <si>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</si>
  <si>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</si>
  <si>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</si>
  <si>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</si>
  <si>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</si>
  <si>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</si>
  <si>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</si>
  <si>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</si>
  <si>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</si>
  <si>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</si>
  <si>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</si>
  <si>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</si>
  <si>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</si>
  <si>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</si>
  <si>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</si>
  <si>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</si>
  <si>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</si>
  <si>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</si>
  <si>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</si>
  <si>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</si>
  <si>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</si>
  <si>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</si>
  <si>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</si>
  <si>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</si>
  <si>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</si>
  <si>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</si>
  <si>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</si>
  <si>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</si>
  <si>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</si>
  <si>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</si>
  <si>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</si>
  <si>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</si>
  <si>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</si>
  <si>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</si>
  <si>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</si>
  <si>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</si>
  <si>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t xml:space="preserve">Mid Term Review (MTR) pointed out that the original logframe in the ProDoc aligns sufficiently project result areas with the barriers to climate change adaptation and defines coherently outcomes and outputs. Although in the inception meeting, shortcomings of the logframe in the ProDoc were raised, and certain changes were made, MTR recommended certain gaps to be revised on Impact and Outcome Indicators, Targets and Output Indicators.                                                                                                                                             </t>
    </r>
    <r>
      <rPr>
        <b/>
        <sz val="11"/>
        <color indexed="8"/>
        <rFont val="Times New Roman"/>
        <family val="1"/>
      </rPr>
      <t xml:space="preserve">Measures: </t>
    </r>
    <r>
      <rPr>
        <sz val="11"/>
        <color indexed="8"/>
        <rFont val="Times New Roman"/>
        <family val="1"/>
      </rPr>
      <t>Advised changes were made on Indicators to fulfill SMART criteria reflecting recommendations of MTR and reviewed by the Technical Committee (Objective indicators and indicators related with Hydrology, Meteorology and Pasture management). In summary, a total of 7 indicators added (2-positive impact on mean annual in-stream, 2-soil physical parameters, 2-EbA interventions for which current and future costs and benefits have been calculated,  1-Decreased wood consumption -water in), 2 amended (1-Reduced poverty rate for the whole river basin changed to community groups benefited from EbA measures, 1-Number of small enterprises established and operating successfully reduced) and 1 removed (In component 3: Number of Soums replicating EBA measures and integrated river basin management  principles). The  Logframe was endorsed by the Regional Office and UNDP CO Mongolia as well. Project Board was also informed on Revisions for approval.</t>
    </r>
  </si>
  <si>
    <r>
      <t>The project gender action plan (GAP) for 2015 was updated following recommendations on improvements provided by the gender advisor from the Regional Office . The main considerations reflected in the plan were income generation through livelihood diversification and encouragement of women for increasing their leadership. These were reflected and realized in variety of project activities including spring protection, Small Grant Program, water saving technology transfer and strengthening of water monitoring network. The spring protection was not only ecologically beneficial but also had a good influence on some gender and health aspects. Through this activity, drinking water quality was substantially improved and water purification prior to cooking and drinking became unnecessary. In terms of Small Grant, a total of 40% of all beneficiaries of Small Grant projects implemented in 2014-2015 were women. Moreover, technology transfer on water saving ensures less labor for both men and women. Also it enabled women to increase their income through sell of extra products of vegetables and fruits leading to better reputation in leadership. In most cases, it ensures positive attitude of husbands to help their wives. For the reporting period, five water monitoring posts were supplied with small scale portable, energy efficient dwellings. This enabled local water technicians (mostly women) with favorable work condition during the cold season. [</t>
    </r>
    <r>
      <rPr>
        <i/>
        <sz val="11"/>
        <color indexed="8"/>
        <rFont val="Times New Roman"/>
        <family val="1"/>
      </rPr>
      <t>Please note the Gender Action Plan is submitted as an attachment to this PPR]</t>
    </r>
    <r>
      <rPr>
        <sz val="11"/>
        <color indexed="8"/>
        <rFont val="Times New Roman"/>
        <family val="1"/>
      </rPr>
      <t xml:space="preserve">
</t>
    </r>
  </si>
  <si>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</si>
  <si>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r>
      <t>Indicator 1: Relevant threat and hazard information generated and disseminated to stakeholders on a timely basis--</t>
    </r>
    <r>
      <rPr>
        <b/>
        <sz val="11"/>
        <color indexed="12"/>
        <rFont val="Calibri"/>
        <family val="2"/>
      </rPr>
      <t>Not direct coverage of the Project due to responsible parts such as National Agency of Meteorology and Hydrology and Environmental monitoring on Glacier and water monitoring data</t>
    </r>
  </si>
  <si>
    <r>
      <rPr>
        <b/>
        <u val="single"/>
        <sz val="11"/>
        <color indexed="8"/>
        <rFont val="Calibri"/>
        <family val="2"/>
      </rPr>
      <t>Core Indicator</t>
    </r>
    <r>
      <rPr>
        <sz val="11"/>
        <color theme="1"/>
        <rFont val="Calibri"/>
        <family val="2"/>
      </rPr>
      <t xml:space="preserve"> 1.2: No. of Early Warning Systems </t>
    </r>
    <r>
      <rPr>
        <b/>
        <sz val="11"/>
        <color indexed="12"/>
        <rFont val="Calibri"/>
        <family val="2"/>
      </rPr>
      <t>-It is not covered by the project directly but UNDP other project on Disaster mitigation using Early warning system developed for Steppe Fire by networks of Meteorology units at Soums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</si>
</sst>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409]d\-mmm\-yyyy;@"/>
    <numFmt numFmtId="166" formatCode="_(* #,##0_);_(* \(#,##0\);_(* &quot;-&quot;??_);_(@_)"/>
    <numFmt numFmtId="167" formatCode="_(* #,##0.0_);_(* \(#,##0.0\);_(* &quot;-&quot;??_);_(@_)"/>
  </numFmts>
  <fonts count="147">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u val="single"/>
      <sz val="11"/>
      <color indexed="8"/>
      <name val="Calibri"/>
      <family val="2"/>
    </font>
    <font>
      <i/>
      <sz val="11"/>
      <color indexed="8"/>
      <name val="Calibri"/>
      <family val="2"/>
    </font>
    <font>
      <i/>
      <sz val="9"/>
      <color indexed="8"/>
      <name val="Calibri"/>
      <family val="2"/>
    </font>
    <font>
      <i/>
      <sz val="10"/>
      <color indexed="8"/>
      <name val="Times New Roman"/>
      <family val="1"/>
    </font>
    <font>
      <b/>
      <i/>
      <sz val="10"/>
      <color indexed="8"/>
      <name val="Times New Roman"/>
      <family val="1"/>
    </font>
    <font>
      <b/>
      <sz val="10"/>
      <color indexed="8"/>
      <name val="Times New Roman"/>
      <family val="1"/>
    </font>
    <font>
      <sz val="10"/>
      <color indexed="8"/>
      <name val="Arial"/>
      <family val="2"/>
    </font>
    <font>
      <sz val="11"/>
      <color indexed="56"/>
      <name val="Times New Roman"/>
      <family val="1"/>
    </font>
    <font>
      <vertAlign val="superscript"/>
      <sz val="11"/>
      <color indexed="8"/>
      <name val="Times New Roman"/>
      <family val="1"/>
    </font>
    <font>
      <u val="single"/>
      <sz val="11"/>
      <color indexed="8"/>
      <name val="Times New Roman"/>
      <family val="1"/>
    </font>
    <font>
      <b/>
      <sz val="9.5"/>
      <color indexed="8"/>
      <name val="Microsoft Sans Serif"/>
      <family val="2"/>
    </font>
    <font>
      <sz val="9.5"/>
      <color indexed="8"/>
      <name val="Microsoft Sans Serif"/>
      <family val="2"/>
    </font>
    <font>
      <b/>
      <sz val="9.5"/>
      <color indexed="12"/>
      <name val="Microsoft Sans Serif"/>
      <family val="2"/>
    </font>
    <font>
      <sz val="9.5"/>
      <color indexed="12"/>
      <name val="Microsoft Sans Serif"/>
      <family val="2"/>
    </font>
    <font>
      <b/>
      <sz val="10"/>
      <color indexed="12"/>
      <name val="Microsoft Sans Serif"/>
      <family val="2"/>
    </font>
    <font>
      <sz val="10"/>
      <color indexed="12"/>
      <name val="Microsoft Sans Serif"/>
      <family val="2"/>
    </font>
    <font>
      <sz val="12"/>
      <name val="Times New Roman"/>
      <family val="1"/>
    </font>
    <font>
      <b/>
      <sz val="8"/>
      <color indexed="8"/>
      <name val="Microsoft Sans Serif"/>
      <family val="2"/>
    </font>
    <font>
      <sz val="8"/>
      <color indexed="8"/>
      <name val="Microsoft Sans Serif"/>
      <family val="2"/>
    </font>
    <font>
      <sz val="9"/>
      <name val="Tahoma"/>
      <family val="2"/>
    </font>
    <font>
      <b/>
      <sz val="9"/>
      <name val="Tahoma"/>
      <family val="2"/>
    </font>
    <font>
      <b/>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sz val="20"/>
      <color indexed="8"/>
      <name val="Calibri"/>
      <family val="2"/>
    </font>
    <font>
      <b/>
      <sz val="9"/>
      <color indexed="8"/>
      <name val="Calibri"/>
      <family val="2"/>
    </font>
    <font>
      <b/>
      <i/>
      <sz val="11"/>
      <color indexed="8"/>
      <name val="Calibri"/>
      <family val="2"/>
    </font>
    <font>
      <b/>
      <sz val="11"/>
      <color indexed="60"/>
      <name val="Calibri"/>
      <family val="2"/>
    </font>
    <font>
      <i/>
      <sz val="11"/>
      <name val="Calibri"/>
      <family val="2"/>
    </font>
    <font>
      <sz val="9"/>
      <color indexed="60"/>
      <name val="Calibri"/>
      <family val="2"/>
    </font>
    <font>
      <b/>
      <sz val="11"/>
      <color indexed="10"/>
      <name val="Calibri"/>
      <family val="2"/>
    </font>
    <font>
      <b/>
      <sz val="11"/>
      <color indexed="62"/>
      <name val="Calibri"/>
      <family val="2"/>
    </font>
    <font>
      <sz val="10"/>
      <color indexed="36"/>
      <name val="Calibri"/>
      <family val="2"/>
    </font>
    <font>
      <b/>
      <sz val="10"/>
      <color indexed="8"/>
      <name val="Arial"/>
      <family val="2"/>
    </font>
    <font>
      <b/>
      <sz val="10"/>
      <color indexed="10"/>
      <name val="Calibri"/>
      <family val="2"/>
    </font>
    <font>
      <b/>
      <sz val="10"/>
      <color indexed="62"/>
      <name val="Calibri"/>
      <family val="2"/>
    </font>
    <font>
      <sz val="11"/>
      <color indexed="62"/>
      <name val="Times New Roman"/>
      <family val="1"/>
    </font>
    <font>
      <b/>
      <sz val="11"/>
      <color indexed="62"/>
      <name val="Times New Roman"/>
      <family val="1"/>
    </font>
    <font>
      <sz val="10"/>
      <color indexed="8"/>
      <name val="Calibri"/>
      <family val="2"/>
    </font>
    <font>
      <b/>
      <sz val="8"/>
      <color indexed="8"/>
      <name val="Times New Roman"/>
      <family val="1"/>
    </font>
    <font>
      <b/>
      <sz val="8"/>
      <color indexed="9"/>
      <name val="Times New Roman"/>
      <family val="1"/>
    </font>
    <font>
      <sz val="12"/>
      <color indexed="12"/>
      <name val="Times New Roman"/>
      <family val="1"/>
    </font>
    <font>
      <b/>
      <sz val="12"/>
      <color indexed="9"/>
      <name val="Times New Roman"/>
      <family val="1"/>
    </font>
    <font>
      <b/>
      <sz val="11"/>
      <color indexed="10"/>
      <name val="Times New Roman"/>
      <family val="1"/>
    </font>
    <font>
      <sz val="11"/>
      <color indexed="36"/>
      <name val="Times New Roman"/>
      <family val="1"/>
    </font>
    <font>
      <u val="single"/>
      <sz val="11"/>
      <color indexed="12"/>
      <name val="Times New Roman"/>
      <family val="1"/>
    </font>
    <font>
      <sz val="10"/>
      <color indexed="8"/>
      <name val="Arial Mon"/>
      <family val="2"/>
    </font>
    <font>
      <b/>
      <sz val="14"/>
      <color indexed="8"/>
      <name val="Calibri"/>
      <family val="2"/>
    </font>
    <font>
      <b/>
      <sz val="14"/>
      <color indexed="9"/>
      <name val="Calibri"/>
      <family val="2"/>
    </font>
    <font>
      <sz val="11"/>
      <color indexed="12"/>
      <name val="Times New Roman"/>
      <family val="1"/>
    </font>
    <font>
      <sz val="1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
      <color theme="1"/>
      <name val="Microsoft Sans Serif"/>
      <family val="2"/>
    </font>
    <font>
      <b/>
      <sz val="14"/>
      <color rgb="FF000000"/>
      <name val="Times New Roman"/>
      <family val="1"/>
    </font>
    <font>
      <sz val="20"/>
      <color theme="1"/>
      <name val="Calibri"/>
      <family val="2"/>
    </font>
    <font>
      <b/>
      <sz val="11"/>
      <color theme="1"/>
      <name val="Times New Roman"/>
      <family val="1"/>
    </font>
    <font>
      <b/>
      <sz val="9"/>
      <color theme="1"/>
      <name val="Calibri"/>
      <family val="2"/>
    </font>
    <font>
      <b/>
      <i/>
      <sz val="11"/>
      <color theme="1"/>
      <name val="Calibri"/>
      <family val="2"/>
    </font>
    <font>
      <b/>
      <sz val="11"/>
      <color rgb="FF9C6500"/>
      <name val="Calibri"/>
      <family val="2"/>
    </font>
    <font>
      <i/>
      <sz val="11"/>
      <color theme="1"/>
      <name val="Calibri"/>
      <family val="2"/>
    </font>
    <font>
      <sz val="9"/>
      <color rgb="FF9C6500"/>
      <name val="Calibri"/>
      <family val="2"/>
    </font>
    <font>
      <sz val="12"/>
      <color theme="1"/>
      <name val="Times New Roman"/>
      <family val="1"/>
    </font>
    <font>
      <b/>
      <sz val="11"/>
      <color rgb="FFFF0000"/>
      <name val="Calibri"/>
      <family val="2"/>
    </font>
    <font>
      <sz val="11"/>
      <color rgb="FFFF0000"/>
      <name val="Times New Roman"/>
      <family val="1"/>
    </font>
    <font>
      <b/>
      <sz val="11"/>
      <color theme="3" tint="0.39998000860214233"/>
      <name val="Calibri"/>
      <family val="2"/>
    </font>
    <font>
      <sz val="10"/>
      <color rgb="FF7030A0"/>
      <name val="Calibri"/>
      <family val="2"/>
    </font>
    <font>
      <sz val="10"/>
      <color theme="1"/>
      <name val="Arial"/>
      <family val="2"/>
    </font>
    <font>
      <b/>
      <sz val="10"/>
      <color theme="1"/>
      <name val="Arial"/>
      <family val="2"/>
    </font>
    <font>
      <b/>
      <sz val="10"/>
      <color rgb="FFFF0000"/>
      <name val="Calibri"/>
      <family val="2"/>
    </font>
    <font>
      <b/>
      <sz val="10"/>
      <color theme="3" tint="0.39998000860214233"/>
      <name val="Calibri"/>
      <family val="2"/>
    </font>
    <font>
      <b/>
      <sz val="11"/>
      <color theme="4" tint="-0.24997000396251678"/>
      <name val="Calibri"/>
      <family val="2"/>
    </font>
    <font>
      <sz val="11"/>
      <color theme="3" tint="0.39998000860214233"/>
      <name val="Times New Roman"/>
      <family val="1"/>
    </font>
    <font>
      <b/>
      <sz val="11"/>
      <color theme="3" tint="0.39998000860214233"/>
      <name val="Times New Roman"/>
      <family val="1"/>
    </font>
    <font>
      <i/>
      <sz val="11"/>
      <color theme="1"/>
      <name val="Times New Roman"/>
      <family val="1"/>
    </font>
    <font>
      <sz val="10"/>
      <color theme="1"/>
      <name val="Calibri"/>
      <family val="2"/>
    </font>
    <font>
      <b/>
      <sz val="8"/>
      <color theme="1"/>
      <name val="Times New Roman"/>
      <family val="1"/>
    </font>
    <font>
      <sz val="9.5"/>
      <color theme="1"/>
      <name val="Microsoft Sans Serif"/>
      <family val="2"/>
    </font>
    <font>
      <b/>
      <sz val="8"/>
      <color rgb="FFFFFFFF"/>
      <name val="Times New Roman"/>
      <family val="1"/>
    </font>
    <font>
      <sz val="12"/>
      <color rgb="FF0000FF"/>
      <name val="Times New Roman"/>
      <family val="1"/>
    </font>
    <font>
      <b/>
      <sz val="12"/>
      <color rgb="FFFFFFFF"/>
      <name val="Times New Roman"/>
      <family val="1"/>
    </font>
    <font>
      <b/>
      <sz val="12"/>
      <color theme="1"/>
      <name val="Times New Roman"/>
      <family val="1"/>
    </font>
    <font>
      <b/>
      <sz val="11"/>
      <color rgb="FFFF0000"/>
      <name val="Times New Roman"/>
      <family val="1"/>
    </font>
    <font>
      <sz val="11"/>
      <color rgb="FF7030A0"/>
      <name val="Times New Roman"/>
      <family val="1"/>
    </font>
    <font>
      <u val="single"/>
      <sz val="11"/>
      <color theme="10"/>
      <name val="Times New Roman"/>
      <family val="1"/>
    </font>
    <font>
      <sz val="10"/>
      <color theme="1"/>
      <name val="Arial Mon"/>
      <family val="2"/>
    </font>
    <font>
      <sz val="8"/>
      <color theme="1"/>
      <name val="Microsoft Sans Serif"/>
      <family val="2"/>
    </font>
    <font>
      <sz val="11"/>
      <color rgb="FF0000FF"/>
      <name val="Times New Roman"/>
      <family val="1"/>
    </font>
    <font>
      <b/>
      <sz val="14"/>
      <color theme="0"/>
      <name val="Calibri"/>
      <family val="2"/>
    </font>
    <font>
      <b/>
      <sz val="14"/>
      <color theme="1"/>
      <name val="Calibri"/>
      <family val="2"/>
    </font>
    <font>
      <b/>
      <sz val="16"/>
      <color theme="1"/>
      <name val="Calibri"/>
      <family val="2"/>
    </font>
    <font>
      <sz val="18"/>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FFF4C5"/>
        <bgColor indexed="64"/>
      </patternFill>
    </fill>
    <fill>
      <patternFill patternType="solid">
        <fgColor theme="6" tint="-0.24997000396251678"/>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bottom style="thin"/>
    </border>
    <border>
      <left style="medium"/>
      <right style="thin"/>
      <top style="thin"/>
      <bottom style="thin"/>
    </border>
    <border>
      <left style="medium"/>
      <right style="medium"/>
      <top/>
      <bottom style="thin"/>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medium"/>
      <right style="medium"/>
      <top style="thin"/>
      <bottom/>
    </border>
    <border>
      <left style="medium"/>
      <right style="thin"/>
      <top style="thin"/>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thin"/>
      <right/>
      <top/>
      <bottom style="thin"/>
    </border>
    <border>
      <left style="thin"/>
      <right/>
      <top style="thin"/>
      <bottom/>
    </border>
    <border>
      <left style="medium"/>
      <right/>
      <top style="medium"/>
      <bottom style="medium"/>
    </border>
    <border>
      <left style="medium"/>
      <right style="medium"/>
      <top style="medium"/>
      <bottom/>
    </border>
    <border>
      <left style="medium"/>
      <right style="medium"/>
      <top/>
      <bottom style="medium"/>
    </border>
    <border>
      <left style="medium"/>
      <right style="medium"/>
      <top/>
      <bottom/>
    </border>
    <border>
      <left/>
      <right style="medium"/>
      <top style="medium"/>
      <bottom style="medium"/>
    </border>
    <border>
      <left style="medium"/>
      <right style="thin"/>
      <top style="medium"/>
      <bottom style="thin"/>
    </border>
    <border>
      <left style="thin"/>
      <right style="medium"/>
      <top/>
      <bottom style="medium"/>
    </border>
    <border>
      <left style="thin"/>
      <right style="medium"/>
      <top/>
      <bottom/>
    </border>
    <border>
      <left style="medium"/>
      <right style="thin"/>
      <top/>
      <bottom/>
    </border>
    <border>
      <left/>
      <right style="thin"/>
      <top style="thin"/>
      <bottom style="medium"/>
    </border>
    <border>
      <left style="medium"/>
      <right style="thin"/>
      <top style="thin"/>
      <bottom style="medium"/>
    </border>
    <border>
      <left style="thin"/>
      <right style="thin"/>
      <top style="thin"/>
      <bottom style="medium"/>
    </border>
    <border>
      <left style="thin"/>
      <right style="thin"/>
      <top/>
      <bottom/>
    </border>
    <border>
      <left style="thin"/>
      <right style="thin"/>
      <top style="medium"/>
      <bottom style="medium"/>
    </border>
    <border>
      <left/>
      <right/>
      <top/>
      <bottom style="thin"/>
    </border>
    <border>
      <left/>
      <right style="thin"/>
      <top style="thin"/>
      <bottom/>
    </border>
    <border>
      <left/>
      <right style="thin"/>
      <top/>
      <bottom/>
    </border>
    <border>
      <left style="thin"/>
      <right/>
      <top style="medium"/>
      <bottom style="thin"/>
    </border>
    <border>
      <left/>
      <right style="medium"/>
      <top style="medium"/>
      <bottom style="thin"/>
    </border>
    <border>
      <left style="thin"/>
      <right/>
      <top style="thin"/>
      <bottom style="medium"/>
    </border>
    <border>
      <left/>
      <right style="medium"/>
      <top style="thin"/>
      <bottom style="medium"/>
    </border>
    <border>
      <left style="medium"/>
      <right style="thin"/>
      <top style="medium"/>
      <bottom/>
    </border>
    <border>
      <left style="thin"/>
      <right style="medium"/>
      <top style="medium"/>
      <bottom/>
    </border>
    <border>
      <left/>
      <right style="thin"/>
      <top/>
      <bottom style="thin"/>
    </border>
    <border>
      <left/>
      <right/>
      <top style="medium"/>
      <bottom style="medium"/>
    </border>
    <border>
      <left style="medium"/>
      <right/>
      <top style="thin"/>
      <bottom style="thin"/>
    </border>
    <border>
      <left style="medium"/>
      <right/>
      <top style="medium"/>
      <bottom style="thin"/>
    </border>
    <border>
      <left style="medium"/>
      <right/>
      <top style="thin"/>
      <bottom style="medium"/>
    </border>
    <border>
      <left/>
      <right/>
      <top style="thin"/>
      <bottom style="medium"/>
    </border>
    <border>
      <left/>
      <right/>
      <top style="medium"/>
      <bottom style="thin"/>
    </border>
    <border>
      <left style="medium"/>
      <right style="thin"/>
      <top/>
      <bottom style="medium"/>
    </border>
    <border>
      <left style="thin"/>
      <right/>
      <top/>
      <bottom/>
    </border>
    <border>
      <left style="thin"/>
      <right/>
      <top style="medium"/>
      <bottom style="medium"/>
    </border>
    <border>
      <left/>
      <right style="thin"/>
      <top style="medium"/>
      <bottom style="medium"/>
    </border>
    <border>
      <left/>
      <right style="thin"/>
      <top style="medium"/>
      <bottom/>
    </border>
    <border>
      <left/>
      <right style="thin"/>
      <top/>
      <bottom style="medium"/>
    </border>
    <border>
      <left style="thin"/>
      <right/>
      <top style="medium"/>
      <bottom/>
    </border>
    <border>
      <left style="thin"/>
      <right/>
      <top/>
      <bottom style="medium"/>
    </border>
    <border>
      <left style="medium"/>
      <right/>
      <top style="thin"/>
      <bottom/>
    </border>
    <border>
      <left/>
      <right/>
      <top style="thin"/>
      <bottom/>
    </border>
    <border>
      <left style="medium"/>
      <right/>
      <top/>
      <bottom style="thin"/>
    </border>
    <border>
      <left/>
      <right style="medium"/>
      <top/>
      <bottom style="thin"/>
    </border>
    <border>
      <left style="thin"/>
      <right style="thin"/>
      <top/>
      <bottom style="medium"/>
    </border>
    <border>
      <left/>
      <right style="medium">
        <color rgb="FF000000"/>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0" fillId="32" borderId="7" applyNumberFormat="0" applyFont="0" applyAlignment="0" applyProtection="0"/>
    <xf numFmtId="0" fontId="102" fillId="27"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1249">
    <xf numFmtId="0" fontId="0" fillId="0" borderId="0" xfId="0" applyFont="1" applyAlignment="1">
      <alignment/>
    </xf>
    <xf numFmtId="0" fontId="106" fillId="0" borderId="0" xfId="0" applyFont="1" applyFill="1" applyAlignment="1" applyProtection="1">
      <alignment/>
      <protection/>
    </xf>
    <xf numFmtId="0" fontId="106"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1" fontId="2" fillId="33" borderId="12" xfId="0" applyNumberFormat="1" applyFont="1" applyFill="1" applyBorder="1" applyAlignment="1" applyProtection="1">
      <alignment horizontal="left"/>
      <protection locked="0"/>
    </xf>
    <xf numFmtId="0" fontId="2" fillId="33" borderId="12" xfId="0" applyFont="1" applyFill="1" applyBorder="1" applyAlignment="1" applyProtection="1">
      <alignment/>
      <protection locked="0"/>
    </xf>
    <xf numFmtId="0" fontId="2" fillId="33" borderId="11" xfId="0" applyFont="1" applyFill="1" applyBorder="1" applyAlignment="1" applyProtection="1">
      <alignment/>
      <protection locked="0"/>
    </xf>
    <xf numFmtId="164" fontId="2" fillId="33" borderId="13" xfId="0" applyNumberFormat="1" applyFont="1" applyFill="1" applyBorder="1" applyAlignment="1" applyProtection="1">
      <alignment horizontal="left"/>
      <protection locked="0"/>
    </xf>
    <xf numFmtId="0" fontId="106" fillId="0" borderId="0" xfId="0" applyFont="1" applyAlignment="1">
      <alignment horizontal="left" vertical="center"/>
    </xf>
    <xf numFmtId="0" fontId="106" fillId="0" borderId="0" xfId="0" applyFont="1" applyAlignment="1">
      <alignment/>
    </xf>
    <xf numFmtId="0" fontId="106" fillId="0" borderId="0" xfId="0" applyFont="1" applyFill="1" applyAlignment="1">
      <alignment/>
    </xf>
    <xf numFmtId="0" fontId="2" fillId="33" borderId="14"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33" borderId="15" xfId="0" applyFont="1" applyFill="1" applyBorder="1" applyAlignment="1" applyProtection="1">
      <alignment vertical="top" wrapText="1"/>
      <protection/>
    </xf>
    <xf numFmtId="0" fontId="106"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106"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13" fillId="33" borderId="10" xfId="0" applyFont="1" applyFill="1" applyBorder="1" applyAlignment="1" applyProtection="1">
      <alignment vertical="top" wrapText="1"/>
      <protection/>
    </xf>
    <xf numFmtId="0" fontId="13" fillId="33" borderId="10" xfId="0" applyFont="1" applyFill="1" applyBorder="1" applyAlignment="1" applyProtection="1">
      <alignment horizontal="center" vertical="top" wrapText="1"/>
      <protection/>
    </xf>
    <xf numFmtId="0" fontId="12" fillId="33" borderId="16" xfId="0" applyFont="1" applyFill="1" applyBorder="1" applyAlignment="1" applyProtection="1">
      <alignment vertical="top" wrapText="1"/>
      <protection/>
    </xf>
    <xf numFmtId="0" fontId="12" fillId="33" borderId="12" xfId="0" applyFont="1" applyFill="1" applyBorder="1" applyAlignment="1" applyProtection="1">
      <alignment vertical="top" wrapText="1"/>
      <protection/>
    </xf>
    <xf numFmtId="0" fontId="12" fillId="33" borderId="13" xfId="0" applyFont="1" applyFill="1" applyBorder="1" applyAlignment="1" applyProtection="1">
      <alignment vertical="top" wrapText="1"/>
      <protection/>
    </xf>
    <xf numFmtId="0" fontId="14" fillId="10" borderId="17" xfId="0" applyFont="1" applyFill="1" applyBorder="1" applyAlignment="1" applyProtection="1">
      <alignment horizontal="left" vertical="top" wrapText="1"/>
      <protection/>
    </xf>
    <xf numFmtId="0" fontId="107" fillId="10" borderId="18" xfId="0" applyFont="1" applyFill="1" applyBorder="1" applyAlignment="1" applyProtection="1">
      <alignment vertical="top" wrapText="1"/>
      <protection/>
    </xf>
    <xf numFmtId="0" fontId="2" fillId="10" borderId="19" xfId="0" applyFont="1" applyFill="1" applyBorder="1" applyAlignment="1" applyProtection="1">
      <alignment/>
      <protection/>
    </xf>
    <xf numFmtId="0" fontId="2" fillId="10" borderId="20" xfId="0" applyFont="1" applyFill="1" applyBorder="1" applyAlignment="1" applyProtection="1">
      <alignment horizontal="left" vertical="center"/>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23" xfId="0" applyFont="1" applyFill="1" applyBorder="1" applyAlignment="1" applyProtection="1">
      <alignment/>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3"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0" fillId="10" borderId="0" xfId="0" applyFont="1" applyFill="1" applyBorder="1" applyAlignment="1" applyProtection="1">
      <alignment horizontal="left" vertical="center"/>
      <protection/>
    </xf>
    <xf numFmtId="0" fontId="8" fillId="10" borderId="0" xfId="0" applyFont="1" applyFill="1" applyBorder="1" applyAlignment="1" applyProtection="1">
      <alignment vertical="top" wrapText="1"/>
      <protection/>
    </xf>
    <xf numFmtId="0" fontId="2" fillId="10" borderId="24" xfId="0" applyFont="1" applyFill="1" applyBorder="1" applyAlignment="1" applyProtection="1">
      <alignment/>
      <protection/>
    </xf>
    <xf numFmtId="0" fontId="2" fillId="10" borderId="25" xfId="0" applyFont="1" applyFill="1" applyBorder="1" applyAlignment="1" applyProtection="1">
      <alignment horizontal="left" vertical="center" wrapText="1"/>
      <protection/>
    </xf>
    <xf numFmtId="0" fontId="2" fillId="10" borderId="25" xfId="0" applyFont="1" applyFill="1" applyBorder="1" applyAlignment="1" applyProtection="1">
      <alignment vertical="top" wrapText="1"/>
      <protection/>
    </xf>
    <xf numFmtId="0" fontId="2" fillId="10" borderId="26" xfId="0" applyFont="1" applyFill="1" applyBorder="1" applyAlignment="1" applyProtection="1">
      <alignment/>
      <protection/>
    </xf>
    <xf numFmtId="0" fontId="12" fillId="10" borderId="23" xfId="0" applyFont="1" applyFill="1" applyBorder="1" applyAlignment="1" applyProtection="1">
      <alignment vertical="top" wrapText="1"/>
      <protection/>
    </xf>
    <xf numFmtId="0" fontId="12" fillId="10" borderId="22" xfId="0" applyFont="1" applyFill="1" applyBorder="1" applyAlignment="1" applyProtection="1">
      <alignment vertical="top" wrapText="1"/>
      <protection/>
    </xf>
    <xf numFmtId="0" fontId="12" fillId="10" borderId="0" xfId="0" applyFont="1" applyFill="1" applyBorder="1" applyAlignment="1" applyProtection="1">
      <alignment vertical="top" wrapText="1"/>
      <protection/>
    </xf>
    <xf numFmtId="0" fontId="13" fillId="10" borderId="0"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106" fillId="10" borderId="19" xfId="0" applyFont="1" applyFill="1" applyBorder="1" applyAlignment="1">
      <alignment horizontal="left" vertical="center"/>
    </xf>
    <xf numFmtId="0" fontId="106" fillId="10" borderId="20" xfId="0" applyFont="1" applyFill="1" applyBorder="1" applyAlignment="1">
      <alignment horizontal="left" vertical="center"/>
    </xf>
    <xf numFmtId="0" fontId="106" fillId="10" borderId="20" xfId="0" applyFont="1" applyFill="1" applyBorder="1" applyAlignment="1">
      <alignment/>
    </xf>
    <xf numFmtId="0" fontId="106" fillId="10" borderId="21" xfId="0" applyFont="1" applyFill="1" applyBorder="1" applyAlignment="1">
      <alignment/>
    </xf>
    <xf numFmtId="0" fontId="106" fillId="10" borderId="22" xfId="0" applyFont="1" applyFill="1" applyBorder="1" applyAlignment="1">
      <alignment horizontal="left" vertical="center"/>
    </xf>
    <xf numFmtId="0" fontId="2" fillId="10" borderId="23" xfId="0" applyFont="1" applyFill="1" applyBorder="1" applyAlignment="1" applyProtection="1">
      <alignment vertical="top" wrapText="1"/>
      <protection/>
    </xf>
    <xf numFmtId="0" fontId="2" fillId="10" borderId="22"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4" xfId="0" applyFont="1" applyFill="1" applyBorder="1" applyAlignment="1" applyProtection="1">
      <alignment horizontal="left" vertical="center" wrapText="1"/>
      <protection/>
    </xf>
    <xf numFmtId="0" fontId="3" fillId="10" borderId="25" xfId="0" applyFont="1" applyFill="1" applyBorder="1" applyAlignment="1" applyProtection="1">
      <alignment vertical="top" wrapText="1"/>
      <protection/>
    </xf>
    <xf numFmtId="0" fontId="2" fillId="10" borderId="26" xfId="0" applyFont="1" applyFill="1" applyBorder="1" applyAlignment="1" applyProtection="1">
      <alignment vertical="top" wrapText="1"/>
      <protection/>
    </xf>
    <xf numFmtId="0" fontId="106" fillId="10" borderId="20" xfId="0" applyFont="1" applyFill="1" applyBorder="1" applyAlignment="1" applyProtection="1">
      <alignment/>
      <protection/>
    </xf>
    <xf numFmtId="0" fontId="106" fillId="10" borderId="21" xfId="0" applyFont="1" applyFill="1" applyBorder="1" applyAlignment="1" applyProtection="1">
      <alignment/>
      <protection/>
    </xf>
    <xf numFmtId="0" fontId="106" fillId="10" borderId="0" xfId="0" applyFont="1" applyFill="1" applyBorder="1" applyAlignment="1" applyProtection="1">
      <alignment/>
      <protection/>
    </xf>
    <xf numFmtId="0" fontId="106" fillId="10" borderId="23"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3"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5" xfId="0" applyFont="1" applyFill="1" applyBorder="1" applyAlignment="1" applyProtection="1">
      <alignment/>
      <protection/>
    </xf>
    <xf numFmtId="0" fontId="108" fillId="0" borderId="10" xfId="0" applyFont="1" applyBorder="1" applyAlignment="1">
      <alignment horizontal="center" readingOrder="1"/>
    </xf>
    <xf numFmtId="0" fontId="0" fillId="10" borderId="19"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0" borderId="22" xfId="0" applyFill="1" applyBorder="1" applyAlignment="1">
      <alignment/>
    </xf>
    <xf numFmtId="0" fontId="0" fillId="10" borderId="0" xfId="0" applyFill="1" applyBorder="1" applyAlignment="1">
      <alignment/>
    </xf>
    <xf numFmtId="0" fontId="0" fillId="10" borderId="23" xfId="0" applyFill="1" applyBorder="1" applyAlignment="1">
      <alignment/>
    </xf>
    <xf numFmtId="0" fontId="109" fillId="10" borderId="19" xfId="0" applyFont="1" applyFill="1" applyBorder="1" applyAlignment="1">
      <alignment vertical="center"/>
    </xf>
    <xf numFmtId="0" fontId="109" fillId="10" borderId="22" xfId="0" applyFont="1" applyFill="1" applyBorder="1" applyAlignment="1">
      <alignment vertical="center"/>
    </xf>
    <xf numFmtId="0" fontId="109" fillId="10" borderId="0" xfId="0" applyFont="1" applyFill="1" applyBorder="1" applyAlignment="1">
      <alignment vertical="center"/>
    </xf>
    <xf numFmtId="0" fontId="3" fillId="33" borderId="10" xfId="0" applyFont="1" applyFill="1" applyBorder="1" applyAlignment="1" applyProtection="1">
      <alignment horizontal="center" vertical="center" wrapText="1"/>
      <protection/>
    </xf>
    <xf numFmtId="0" fontId="3" fillId="10" borderId="23"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2" fillId="34"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106" fillId="10" borderId="19" xfId="0" applyFont="1" applyFill="1" applyBorder="1" applyAlignment="1">
      <alignment/>
    </xf>
    <xf numFmtId="0" fontId="106" fillId="10" borderId="22" xfId="0" applyFont="1" applyFill="1" applyBorder="1" applyAlignment="1">
      <alignment/>
    </xf>
    <xf numFmtId="0" fontId="106" fillId="10" borderId="23" xfId="0" applyFont="1" applyFill="1" applyBorder="1" applyAlignment="1">
      <alignment/>
    </xf>
    <xf numFmtId="0" fontId="106" fillId="0" borderId="10" xfId="0" applyFont="1" applyFill="1" applyBorder="1" applyAlignment="1">
      <alignment vertical="top" wrapText="1"/>
    </xf>
    <xf numFmtId="0" fontId="106" fillId="10" borderId="25" xfId="0" applyFont="1" applyFill="1" applyBorder="1" applyAlignment="1">
      <alignment/>
    </xf>
    <xf numFmtId="0" fontId="3" fillId="33" borderId="27" xfId="0" applyFont="1" applyFill="1" applyBorder="1" applyAlignment="1" applyProtection="1">
      <alignment horizontal="center" vertical="center" wrapText="1"/>
      <protection/>
    </xf>
    <xf numFmtId="1" fontId="2" fillId="33" borderId="28" xfId="0" applyNumberFormat="1" applyFont="1" applyFill="1" applyBorder="1" applyAlignment="1" applyProtection="1">
      <alignment horizontal="left"/>
      <protection locked="0"/>
    </xf>
    <xf numFmtId="0" fontId="106" fillId="0" borderId="0" xfId="0" applyFont="1" applyFill="1" applyAlignment="1" applyProtection="1">
      <alignment horizontal="right"/>
      <protection/>
    </xf>
    <xf numFmtId="0" fontId="106" fillId="10" borderId="19" xfId="0" applyFont="1" applyFill="1" applyBorder="1" applyAlignment="1" applyProtection="1">
      <alignment horizontal="right"/>
      <protection/>
    </xf>
    <xf numFmtId="0" fontId="106" fillId="10" borderId="20" xfId="0" applyFont="1" applyFill="1" applyBorder="1" applyAlignment="1" applyProtection="1">
      <alignment horizontal="right"/>
      <protection/>
    </xf>
    <xf numFmtId="0" fontId="106" fillId="10" borderId="22" xfId="0" applyFont="1" applyFill="1" applyBorder="1" applyAlignment="1" applyProtection="1">
      <alignment horizontal="right"/>
      <protection/>
    </xf>
    <xf numFmtId="0" fontId="106" fillId="10" borderId="0" xfId="0" applyFont="1" applyFill="1" applyBorder="1" applyAlignment="1" applyProtection="1">
      <alignment horizontal="right"/>
      <protection/>
    </xf>
    <xf numFmtId="0" fontId="2" fillId="10" borderId="22" xfId="0" applyFont="1" applyFill="1" applyBorder="1" applyAlignment="1" applyProtection="1">
      <alignment horizontal="right"/>
      <protection/>
    </xf>
    <xf numFmtId="0" fontId="2" fillId="10" borderId="22" xfId="0" applyFont="1" applyFill="1" applyBorder="1" applyAlignment="1" applyProtection="1">
      <alignment horizontal="right" vertical="top" wrapText="1"/>
      <protection/>
    </xf>
    <xf numFmtId="0" fontId="110"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2" fillId="10" borderId="25" xfId="0" applyFont="1" applyFill="1" applyBorder="1" applyAlignment="1" applyProtection="1">
      <alignment horizontal="right"/>
      <protection/>
    </xf>
    <xf numFmtId="0" fontId="2" fillId="33" borderId="29" xfId="0" applyFont="1" applyFill="1" applyBorder="1" applyAlignment="1" applyProtection="1">
      <alignment vertical="top" wrapText="1"/>
      <protection/>
    </xf>
    <xf numFmtId="0" fontId="3" fillId="33" borderId="27" xfId="0" applyFont="1" applyFill="1" applyBorder="1" applyAlignment="1" applyProtection="1">
      <alignment horizontal="right" vertical="center" wrapText="1"/>
      <protection/>
    </xf>
    <xf numFmtId="0" fontId="3" fillId="33" borderId="18" xfId="0" applyFont="1" applyFill="1" applyBorder="1" applyAlignment="1" applyProtection="1">
      <alignment horizontal="center" vertical="center" wrapText="1"/>
      <protection/>
    </xf>
    <xf numFmtId="0" fontId="2" fillId="10" borderId="0" xfId="0" applyFont="1" applyFill="1" applyBorder="1" applyAlignment="1" applyProtection="1">
      <alignment horizontal="left" vertical="top" wrapText="1"/>
      <protection/>
    </xf>
    <xf numFmtId="0" fontId="0" fillId="10" borderId="0" xfId="0" applyFill="1" applyAlignment="1">
      <alignment/>
    </xf>
    <xf numFmtId="0" fontId="106" fillId="10" borderId="24" xfId="0" applyFont="1" applyFill="1" applyBorder="1" applyAlignment="1">
      <alignment/>
    </xf>
    <xf numFmtId="0" fontId="106" fillId="10" borderId="26" xfId="0" applyFont="1" applyFill="1" applyBorder="1" applyAlignment="1">
      <alignment/>
    </xf>
    <xf numFmtId="0" fontId="5" fillId="10" borderId="0" xfId="0" applyFont="1" applyFill="1" applyBorder="1" applyAlignment="1" applyProtection="1">
      <alignment horizontal="center" vertical="center" wrapText="1"/>
      <protection/>
    </xf>
    <xf numFmtId="0" fontId="0" fillId="0" borderId="0" xfId="0" applyAlignment="1" applyProtection="1">
      <alignment/>
      <protection/>
    </xf>
    <xf numFmtId="0" fontId="0" fillId="0" borderId="18" xfId="0" applyBorder="1" applyAlignment="1" applyProtection="1">
      <alignment/>
      <protection/>
    </xf>
    <xf numFmtId="0" fontId="111" fillId="6" borderId="30" xfId="0" applyFont="1" applyFill="1" applyBorder="1" applyAlignment="1" applyProtection="1">
      <alignment horizontal="left" vertical="center" wrapText="1"/>
      <protection/>
    </xf>
    <xf numFmtId="0" fontId="111" fillId="6" borderId="31" xfId="0" applyFont="1" applyFill="1" applyBorder="1" applyAlignment="1" applyProtection="1">
      <alignment horizontal="left" vertical="center" wrapText="1"/>
      <protection/>
    </xf>
    <xf numFmtId="0" fontId="111" fillId="6" borderId="32" xfId="0" applyFont="1" applyFill="1" applyBorder="1" applyAlignment="1" applyProtection="1">
      <alignment horizontal="left" vertical="center" wrapText="1"/>
      <protection/>
    </xf>
    <xf numFmtId="0" fontId="112" fillId="0" borderId="33" xfId="0" applyFont="1" applyBorder="1" applyAlignment="1" applyProtection="1">
      <alignment horizontal="left" vertical="center"/>
      <protection/>
    </xf>
    <xf numFmtId="0" fontId="101" fillId="31" borderId="31" xfId="55" applyFont="1" applyBorder="1" applyAlignment="1" applyProtection="1">
      <alignment horizontal="center" vertical="center"/>
      <protection locked="0"/>
    </xf>
    <xf numFmtId="0" fontId="113" fillId="31" borderId="31" xfId="55" applyFont="1" applyBorder="1" applyAlignment="1" applyProtection="1">
      <alignment horizontal="center" vertical="center"/>
      <protection locked="0"/>
    </xf>
    <xf numFmtId="0" fontId="113" fillId="31" borderId="34" xfId="55" applyFont="1" applyBorder="1" applyAlignment="1" applyProtection="1">
      <alignment horizontal="center" vertical="center"/>
      <protection locked="0"/>
    </xf>
    <xf numFmtId="0" fontId="112" fillId="0" borderId="35" xfId="0" applyFont="1" applyBorder="1" applyAlignment="1" applyProtection="1">
      <alignment horizontal="left" vertical="center"/>
      <protection/>
    </xf>
    <xf numFmtId="0" fontId="101" fillId="35" borderId="31" xfId="55" applyFont="1" applyFill="1" applyBorder="1" applyAlignment="1" applyProtection="1">
      <alignment horizontal="center" vertical="center"/>
      <protection locked="0"/>
    </xf>
    <xf numFmtId="0" fontId="113" fillId="35" borderId="31" xfId="55" applyFont="1" applyFill="1" applyBorder="1" applyAlignment="1" applyProtection="1">
      <alignment horizontal="center" vertical="center"/>
      <protection locked="0"/>
    </xf>
    <xf numFmtId="0" fontId="113" fillId="35" borderId="34" xfId="55" applyFont="1" applyFill="1" applyBorder="1" applyAlignment="1" applyProtection="1">
      <alignment horizontal="center" vertical="center"/>
      <protection locked="0"/>
    </xf>
    <xf numFmtId="0" fontId="114" fillId="0" borderId="31" xfId="0" applyFont="1" applyBorder="1" applyAlignment="1" applyProtection="1">
      <alignment horizontal="left" vertical="center"/>
      <protection/>
    </xf>
    <xf numFmtId="10" fontId="113" fillId="31" borderId="31" xfId="55" applyNumberFormat="1" applyFont="1" applyBorder="1" applyAlignment="1" applyProtection="1">
      <alignment horizontal="center" vertical="center"/>
      <protection locked="0"/>
    </xf>
    <xf numFmtId="10" fontId="113" fillId="31" borderId="34" xfId="55" applyNumberFormat="1" applyFont="1" applyBorder="1" applyAlignment="1" applyProtection="1">
      <alignment horizontal="center" vertical="center"/>
      <protection locked="0"/>
    </xf>
    <xf numFmtId="0" fontId="114" fillId="0" borderId="30" xfId="0" applyFont="1" applyBorder="1" applyAlignment="1" applyProtection="1">
      <alignment horizontal="left" vertical="center"/>
      <protection/>
    </xf>
    <xf numFmtId="10" fontId="113" fillId="35" borderId="31" xfId="55" applyNumberFormat="1" applyFont="1" applyFill="1" applyBorder="1" applyAlignment="1" applyProtection="1">
      <alignment horizontal="center" vertical="center"/>
      <protection locked="0"/>
    </xf>
    <xf numFmtId="10" fontId="113" fillId="35" borderId="34" xfId="55"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Alignment="1" applyProtection="1">
      <alignment/>
      <protection locked="0"/>
    </xf>
    <xf numFmtId="0" fontId="111" fillId="6" borderId="36" xfId="0" applyFont="1" applyFill="1" applyBorder="1" applyAlignment="1" applyProtection="1">
      <alignment horizontal="center" vertical="center" wrapText="1"/>
      <protection/>
    </xf>
    <xf numFmtId="0" fontId="111" fillId="6" borderId="37" xfId="0" applyFont="1" applyFill="1" applyBorder="1" applyAlignment="1" applyProtection="1">
      <alignment horizontal="center" vertical="center" wrapText="1"/>
      <protection/>
    </xf>
    <xf numFmtId="0" fontId="112" fillId="0" borderId="31" xfId="0" applyFont="1" applyFill="1" applyBorder="1" applyAlignment="1" applyProtection="1">
      <alignment vertical="center" wrapText="1"/>
      <protection/>
    </xf>
    <xf numFmtId="0" fontId="101" fillId="31" borderId="31" xfId="55" applyBorder="1" applyAlignment="1" applyProtection="1">
      <alignment wrapText="1"/>
      <protection locked="0"/>
    </xf>
    <xf numFmtId="0" fontId="101" fillId="35" borderId="31" xfId="55" applyFill="1" applyBorder="1" applyAlignment="1" applyProtection="1">
      <alignment wrapText="1"/>
      <protection locked="0"/>
    </xf>
    <xf numFmtId="0" fontId="65" fillId="33" borderId="31" xfId="0" applyFont="1" applyFill="1" applyBorder="1" applyAlignment="1" applyProtection="1">
      <alignment vertical="center" wrapText="1"/>
      <protection/>
    </xf>
    <xf numFmtId="10" fontId="101" fillId="31" borderId="31" xfId="55" applyNumberFormat="1" applyBorder="1" applyAlignment="1" applyProtection="1">
      <alignment horizontal="center" vertical="center" wrapText="1"/>
      <protection locked="0"/>
    </xf>
    <xf numFmtId="10" fontId="101" fillId="35" borderId="31" xfId="55" applyNumberFormat="1" applyFill="1" applyBorder="1" applyAlignment="1" applyProtection="1">
      <alignment horizontal="center" vertical="center" wrapText="1"/>
      <protection locked="0"/>
    </xf>
    <xf numFmtId="0" fontId="111" fillId="6" borderId="31" xfId="0" applyFont="1" applyFill="1" applyBorder="1" applyAlignment="1" applyProtection="1">
      <alignment horizontal="center" vertical="center" wrapText="1"/>
      <protection/>
    </xf>
    <xf numFmtId="0" fontId="111" fillId="6" borderId="34" xfId="0" applyFont="1" applyFill="1" applyBorder="1" applyAlignment="1" applyProtection="1">
      <alignment horizontal="center" vertical="center" wrapText="1"/>
      <protection/>
    </xf>
    <xf numFmtId="0" fontId="115" fillId="31" borderId="38" xfId="55" applyFont="1" applyBorder="1" applyAlignment="1" applyProtection="1">
      <alignment vertical="center" wrapText="1"/>
      <protection locked="0"/>
    </xf>
    <xf numFmtId="0" fontId="115" fillId="31" borderId="31" xfId="55" applyFont="1" applyBorder="1" applyAlignment="1" applyProtection="1">
      <alignment horizontal="center" vertical="center"/>
      <protection locked="0"/>
    </xf>
    <xf numFmtId="0" fontId="115" fillId="31" borderId="34" xfId="55" applyFont="1" applyBorder="1" applyAlignment="1" applyProtection="1">
      <alignment horizontal="center" vertical="center"/>
      <protection locked="0"/>
    </xf>
    <xf numFmtId="0" fontId="115" fillId="35" borderId="31" xfId="55" applyFont="1" applyFill="1" applyBorder="1" applyAlignment="1" applyProtection="1">
      <alignment horizontal="center" vertical="center"/>
      <protection locked="0"/>
    </xf>
    <xf numFmtId="0" fontId="115" fillId="35" borderId="38" xfId="55" applyFont="1" applyFill="1" applyBorder="1" applyAlignment="1" applyProtection="1">
      <alignment vertical="center" wrapText="1"/>
      <protection locked="0"/>
    </xf>
    <xf numFmtId="0" fontId="115" fillId="35" borderId="34" xfId="55" applyFont="1" applyFill="1" applyBorder="1" applyAlignment="1" applyProtection="1">
      <alignment horizontal="center" vertical="center"/>
      <protection locked="0"/>
    </xf>
    <xf numFmtId="0" fontId="115" fillId="31" borderId="34" xfId="55" applyFont="1" applyBorder="1" applyAlignment="1" applyProtection="1">
      <alignment vertical="center"/>
      <protection locked="0"/>
    </xf>
    <xf numFmtId="0" fontId="115" fillId="35" borderId="34" xfId="55" applyFont="1" applyFill="1" applyBorder="1" applyAlignment="1" applyProtection="1">
      <alignment vertical="center"/>
      <protection locked="0"/>
    </xf>
    <xf numFmtId="0" fontId="115" fillId="31" borderId="39" xfId="55" applyFont="1" applyBorder="1" applyAlignment="1" applyProtection="1">
      <alignment vertical="center"/>
      <protection locked="0"/>
    </xf>
    <xf numFmtId="0" fontId="115" fillId="35" borderId="39" xfId="55"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Alignment="1" applyProtection="1">
      <alignment/>
      <protection/>
    </xf>
    <xf numFmtId="0" fontId="111" fillId="6" borderId="36" xfId="0" applyFont="1" applyFill="1" applyBorder="1" applyAlignment="1" applyProtection="1">
      <alignment horizontal="center" vertical="center"/>
      <protection/>
    </xf>
    <xf numFmtId="0" fontId="111" fillId="6" borderId="32" xfId="0" applyFont="1" applyFill="1" applyBorder="1" applyAlignment="1" applyProtection="1">
      <alignment horizontal="center" vertical="center"/>
      <protection/>
    </xf>
    <xf numFmtId="0" fontId="101" fillId="31" borderId="31" xfId="55" applyBorder="1" applyAlignment="1" applyProtection="1">
      <alignment horizontal="center" vertical="center"/>
      <protection locked="0"/>
    </xf>
    <xf numFmtId="10" fontId="101" fillId="31" borderId="31" xfId="55" applyNumberFormat="1" applyBorder="1" applyAlignment="1" applyProtection="1">
      <alignment horizontal="center" vertical="center"/>
      <protection locked="0"/>
    </xf>
    <xf numFmtId="0" fontId="101" fillId="35" borderId="31" xfId="55" applyFill="1" applyBorder="1" applyAlignment="1" applyProtection="1">
      <alignment horizontal="center" vertical="center"/>
      <protection locked="0"/>
    </xf>
    <xf numFmtId="10" fontId="101" fillId="35" borderId="31" xfId="55" applyNumberFormat="1" applyFill="1" applyBorder="1" applyAlignment="1" applyProtection="1">
      <alignment horizontal="center" vertical="center"/>
      <protection locked="0"/>
    </xf>
    <xf numFmtId="0" fontId="111" fillId="6" borderId="40" xfId="0" applyFont="1" applyFill="1" applyBorder="1" applyAlignment="1" applyProtection="1">
      <alignment horizontal="center" vertical="center" wrapText="1"/>
      <protection/>
    </xf>
    <xf numFmtId="0" fontId="101" fillId="31" borderId="31" xfId="55" applyBorder="1" applyAlignment="1" applyProtection="1">
      <alignment/>
      <protection locked="0"/>
    </xf>
    <xf numFmtId="0" fontId="115" fillId="31" borderId="41" xfId="55" applyFont="1" applyBorder="1" applyAlignment="1" applyProtection="1">
      <alignment vertical="center" wrapText="1"/>
      <protection locked="0"/>
    </xf>
    <xf numFmtId="0" fontId="115" fillId="31" borderId="42" xfId="55" applyFont="1" applyBorder="1" applyAlignment="1" applyProtection="1">
      <alignment horizontal="center" vertical="center"/>
      <protection locked="0"/>
    </xf>
    <xf numFmtId="0" fontId="101" fillId="35" borderId="31" xfId="55" applyFill="1" applyBorder="1" applyAlignment="1" applyProtection="1">
      <alignment/>
      <protection locked="0"/>
    </xf>
    <xf numFmtId="0" fontId="115" fillId="35" borderId="41" xfId="55" applyFont="1" applyFill="1" applyBorder="1" applyAlignment="1" applyProtection="1">
      <alignment vertical="center" wrapText="1"/>
      <protection locked="0"/>
    </xf>
    <xf numFmtId="0" fontId="115" fillId="35" borderId="42" xfId="55"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111" fillId="6" borderId="15" xfId="0" applyFont="1" applyFill="1" applyBorder="1" applyAlignment="1" applyProtection="1">
      <alignment horizontal="center" vertical="center" wrapText="1"/>
      <protection/>
    </xf>
    <xf numFmtId="0" fontId="111" fillId="6" borderId="43" xfId="0" applyFont="1" applyFill="1" applyBorder="1" applyAlignment="1" applyProtection="1">
      <alignment horizontal="center" vertical="center"/>
      <protection/>
    </xf>
    <xf numFmtId="0" fontId="101" fillId="31" borderId="31" xfId="55" applyBorder="1" applyAlignment="1" applyProtection="1">
      <alignment vertical="center" wrapText="1"/>
      <protection locked="0"/>
    </xf>
    <xf numFmtId="0" fontId="101" fillId="31" borderId="38" xfId="55" applyBorder="1" applyAlignment="1" applyProtection="1">
      <alignment vertical="center" wrapText="1"/>
      <protection locked="0"/>
    </xf>
    <xf numFmtId="0" fontId="101" fillId="35" borderId="31" xfId="55" applyFill="1" applyBorder="1" applyAlignment="1" applyProtection="1">
      <alignment vertical="center" wrapText="1"/>
      <protection locked="0"/>
    </xf>
    <xf numFmtId="0" fontId="101" fillId="35" borderId="38" xfId="55" applyFill="1" applyBorder="1" applyAlignment="1" applyProtection="1">
      <alignment vertical="center" wrapText="1"/>
      <protection locked="0"/>
    </xf>
    <xf numFmtId="0" fontId="101" fillId="31" borderId="34" xfId="55" applyBorder="1" applyAlignment="1" applyProtection="1">
      <alignment horizontal="center" vertical="center"/>
      <protection locked="0"/>
    </xf>
    <xf numFmtId="0" fontId="101" fillId="35" borderId="34" xfId="55"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111" fillId="6" borderId="37" xfId="0" applyFont="1" applyFill="1" applyBorder="1" applyAlignment="1" applyProtection="1">
      <alignment horizontal="center" vertical="center"/>
      <protection/>
    </xf>
    <xf numFmtId="0" fontId="101" fillId="31" borderId="34" xfId="55" applyBorder="1" applyAlignment="1" applyProtection="1">
      <alignment vertical="center" wrapText="1"/>
      <protection locked="0"/>
    </xf>
    <xf numFmtId="0" fontId="101" fillId="35" borderId="34" xfId="55" applyFill="1" applyBorder="1" applyAlignment="1" applyProtection="1">
      <alignment vertical="center" wrapText="1"/>
      <protection locked="0"/>
    </xf>
    <xf numFmtId="0" fontId="111" fillId="6" borderId="33" xfId="0" applyFont="1" applyFill="1" applyBorder="1" applyAlignment="1" applyProtection="1">
      <alignment horizontal="center" vertical="center" wrapText="1"/>
      <protection/>
    </xf>
    <xf numFmtId="0" fontId="101" fillId="31" borderId="44" xfId="55" applyBorder="1" applyAlignment="1" applyProtection="1">
      <alignment/>
      <protection locked="0"/>
    </xf>
    <xf numFmtId="10" fontId="101" fillId="31" borderId="40" xfId="55" applyNumberFormat="1" applyBorder="1" applyAlignment="1" applyProtection="1">
      <alignment horizontal="center" vertical="center"/>
      <protection locked="0"/>
    </xf>
    <xf numFmtId="0" fontId="101" fillId="35" borderId="44" xfId="55" applyFill="1" applyBorder="1" applyAlignment="1" applyProtection="1">
      <alignment/>
      <protection locked="0"/>
    </xf>
    <xf numFmtId="10" fontId="101" fillId="35" borderId="40" xfId="55" applyNumberFormat="1" applyFill="1" applyBorder="1" applyAlignment="1" applyProtection="1">
      <alignment horizontal="center" vertical="center"/>
      <protection locked="0"/>
    </xf>
    <xf numFmtId="0" fontId="111" fillId="6" borderId="41" xfId="0" applyFont="1" applyFill="1" applyBorder="1" applyAlignment="1" applyProtection="1">
      <alignment horizontal="center" vertical="center"/>
      <protection/>
    </xf>
    <xf numFmtId="0" fontId="111" fillId="6" borderId="31" xfId="0" applyFont="1" applyFill="1" applyBorder="1" applyAlignment="1" applyProtection="1">
      <alignment horizontal="center" wrapText="1"/>
      <protection/>
    </xf>
    <xf numFmtId="0" fontId="111" fillId="6" borderId="34" xfId="0" applyFont="1" applyFill="1" applyBorder="1" applyAlignment="1" applyProtection="1">
      <alignment horizontal="center" wrapText="1"/>
      <protection/>
    </xf>
    <xf numFmtId="0" fontId="111" fillId="6" borderId="30" xfId="0" applyFont="1" applyFill="1" applyBorder="1" applyAlignment="1" applyProtection="1">
      <alignment horizontal="center" wrapText="1"/>
      <protection/>
    </xf>
    <xf numFmtId="0" fontId="115" fillId="31" borderId="31" xfId="55" applyFont="1" applyBorder="1" applyAlignment="1" applyProtection="1">
      <alignment horizontal="center" vertical="center" wrapText="1"/>
      <protection locked="0"/>
    </xf>
    <xf numFmtId="0" fontId="115" fillId="35" borderId="31" xfId="55" applyFont="1" applyFill="1" applyBorder="1" applyAlignment="1" applyProtection="1">
      <alignment horizontal="center" vertical="center" wrapText="1"/>
      <protection locked="0"/>
    </xf>
    <xf numFmtId="0" fontId="101" fillId="31" borderId="41" xfId="55" applyBorder="1" applyAlignment="1" applyProtection="1">
      <alignment vertical="center"/>
      <protection locked="0"/>
    </xf>
    <xf numFmtId="0" fontId="101" fillId="31" borderId="0" xfId="55" applyAlignment="1" applyProtection="1">
      <alignment/>
      <protection/>
    </xf>
    <xf numFmtId="0" fontId="94" fillId="29" borderId="0" xfId="47" applyAlignment="1" applyProtection="1">
      <alignment/>
      <protection/>
    </xf>
    <xf numFmtId="0" fontId="90" fillId="26" borderId="0" xfId="39" applyAlignment="1" applyProtection="1">
      <alignment/>
      <protection/>
    </xf>
    <xf numFmtId="0" fontId="0" fillId="0" borderId="0" xfId="0" applyAlignment="1" applyProtection="1">
      <alignment wrapText="1"/>
      <protection/>
    </xf>
    <xf numFmtId="0" fontId="116" fillId="10" borderId="20" xfId="0" applyFont="1" applyFill="1" applyBorder="1" applyAlignment="1">
      <alignment vertical="top" wrapText="1"/>
    </xf>
    <xf numFmtId="0" fontId="116" fillId="10" borderId="21" xfId="0" applyFont="1" applyFill="1" applyBorder="1" applyAlignment="1">
      <alignment vertical="top" wrapText="1"/>
    </xf>
    <xf numFmtId="0" fontId="98" fillId="10" borderId="25" xfId="52" applyFill="1" applyBorder="1" applyAlignment="1" applyProtection="1">
      <alignment vertical="top" wrapText="1"/>
      <protection/>
    </xf>
    <xf numFmtId="0" fontId="98" fillId="10" borderId="26" xfId="52" applyFill="1" applyBorder="1" applyAlignment="1" applyProtection="1">
      <alignment vertical="top" wrapText="1"/>
      <protection/>
    </xf>
    <xf numFmtId="0" fontId="0" fillId="4" borderId="10" xfId="0" applyFill="1" applyBorder="1" applyAlignment="1" applyProtection="1">
      <alignment/>
      <protection/>
    </xf>
    <xf numFmtId="0" fontId="101" fillId="35" borderId="30" xfId="55" applyFill="1" applyBorder="1" applyAlignment="1" applyProtection="1">
      <alignment vertical="center"/>
      <protection locked="0"/>
    </xf>
    <xf numFmtId="0" fontId="0" fillId="0" borderId="0" xfId="0" applyAlignment="1">
      <alignment vertical="center" wrapText="1"/>
    </xf>
    <xf numFmtId="0" fontId="9" fillId="10" borderId="0" xfId="0" applyFont="1" applyFill="1" applyBorder="1" applyAlignment="1" applyProtection="1">
      <alignment horizontal="left" vertical="center" wrapText="1"/>
      <protection/>
    </xf>
    <xf numFmtId="0" fontId="1" fillId="0" borderId="0" xfId="0" applyFont="1" applyFill="1" applyBorder="1" applyAlignment="1" applyProtection="1">
      <alignment vertical="top" wrapText="1"/>
      <protection/>
    </xf>
    <xf numFmtId="0" fontId="2" fillId="33" borderId="45" xfId="0" applyFont="1" applyFill="1" applyBorder="1" applyAlignment="1" applyProtection="1">
      <alignment horizontal="center" vertical="center" wrapText="1"/>
      <protection/>
    </xf>
    <xf numFmtId="0" fontId="3" fillId="10" borderId="25" xfId="0" applyFont="1" applyFill="1" applyBorder="1" applyAlignment="1" applyProtection="1">
      <alignment horizontal="center" vertical="center" wrapText="1"/>
      <protection/>
    </xf>
    <xf numFmtId="0" fontId="13" fillId="33" borderId="10" xfId="0" applyFont="1" applyFill="1" applyBorder="1" applyAlignment="1" applyProtection="1">
      <alignment horizontal="left"/>
      <protection/>
    </xf>
    <xf numFmtId="1" fontId="2" fillId="33" borderId="10" xfId="0" applyNumberFormat="1" applyFont="1" applyFill="1" applyBorder="1" applyAlignment="1" applyProtection="1">
      <alignment horizontal="left" wrapText="1"/>
      <protection locked="0"/>
    </xf>
    <xf numFmtId="0" fontId="2" fillId="33" borderId="12" xfId="0" applyFont="1" applyFill="1" applyBorder="1" applyAlignment="1" applyProtection="1">
      <alignment horizontal="left"/>
      <protection/>
    </xf>
    <xf numFmtId="0" fontId="2" fillId="33" borderId="13" xfId="0" applyFont="1" applyFill="1" applyBorder="1" applyAlignment="1" applyProtection="1">
      <alignment horizontal="left"/>
      <protection/>
    </xf>
    <xf numFmtId="165" fontId="2" fillId="33" borderId="12" xfId="0" applyNumberFormat="1" applyFont="1" applyFill="1" applyBorder="1" applyAlignment="1" applyProtection="1">
      <alignment horizontal="left"/>
      <protection/>
    </xf>
    <xf numFmtId="0" fontId="2" fillId="33" borderId="46" xfId="0" applyFont="1" applyFill="1" applyBorder="1" applyAlignment="1" applyProtection="1">
      <alignment vertical="top" wrapText="1"/>
      <protection locked="0"/>
    </xf>
    <xf numFmtId="0" fontId="2" fillId="33" borderId="47" xfId="0" applyNumberFormat="1" applyFont="1" applyFill="1" applyBorder="1" applyAlignment="1" applyProtection="1">
      <alignment vertical="top" wrapText="1"/>
      <protection locked="0"/>
    </xf>
    <xf numFmtId="0" fontId="2" fillId="33" borderId="48" xfId="0" applyNumberFormat="1" applyFont="1" applyFill="1" applyBorder="1" applyAlignment="1" applyProtection="1">
      <alignment vertical="top" wrapText="1"/>
      <protection locked="0"/>
    </xf>
    <xf numFmtId="0" fontId="98" fillId="33" borderId="10" xfId="52" applyFill="1" applyBorder="1" applyAlignment="1" applyProtection="1">
      <alignment vertical="top" wrapText="1"/>
      <protection locked="0"/>
    </xf>
    <xf numFmtId="0" fontId="98" fillId="33" borderId="12" xfId="52" applyFill="1" applyBorder="1" applyAlignment="1" applyProtection="1">
      <alignment/>
      <protection locked="0"/>
    </xf>
    <xf numFmtId="166" fontId="13" fillId="33" borderId="45" xfId="42" applyNumberFormat="1" applyFont="1" applyFill="1" applyBorder="1" applyAlignment="1" applyProtection="1">
      <alignment vertical="center" wrapText="1"/>
      <protection locked="0"/>
    </xf>
    <xf numFmtId="3" fontId="2" fillId="33" borderId="49" xfId="0" applyNumberFormat="1" applyFont="1" applyFill="1" applyBorder="1" applyAlignment="1" applyProtection="1">
      <alignment horizontal="center" vertical="center" wrapText="1"/>
      <protection locked="0"/>
    </xf>
    <xf numFmtId="0" fontId="2" fillId="13" borderId="50" xfId="0" applyFont="1" applyFill="1" applyBorder="1" applyAlignment="1" applyProtection="1">
      <alignment vertical="top" wrapText="1"/>
      <protection/>
    </xf>
    <xf numFmtId="166" fontId="13" fillId="13" borderId="37" xfId="42" applyNumberFormat="1" applyFont="1" applyFill="1" applyBorder="1" applyAlignment="1" applyProtection="1">
      <alignment vertical="top" wrapText="1"/>
      <protection/>
    </xf>
    <xf numFmtId="0" fontId="3" fillId="33" borderId="19" xfId="0" applyFont="1" applyFill="1" applyBorder="1" applyAlignment="1" applyProtection="1">
      <alignment horizontal="center" vertical="center" wrapText="1"/>
      <protection/>
    </xf>
    <xf numFmtId="0" fontId="24" fillId="33" borderId="15" xfId="0" applyFont="1" applyFill="1" applyBorder="1" applyAlignment="1" applyProtection="1">
      <alignment vertical="top" wrapText="1"/>
      <protection/>
    </xf>
    <xf numFmtId="166" fontId="12" fillId="33" borderId="37" xfId="42" applyNumberFormat="1" applyFont="1" applyFill="1" applyBorder="1" applyAlignment="1" applyProtection="1">
      <alignment vertical="top" wrapText="1"/>
      <protection/>
    </xf>
    <xf numFmtId="2" fontId="12" fillId="33" borderId="37" xfId="42" applyNumberFormat="1" applyFont="1" applyFill="1" applyBorder="1" applyAlignment="1" applyProtection="1">
      <alignment vertical="top" wrapText="1"/>
      <protection/>
    </xf>
    <xf numFmtId="166" fontId="12" fillId="33" borderId="51" xfId="42" applyNumberFormat="1" applyFont="1" applyFill="1" applyBorder="1" applyAlignment="1" applyProtection="1">
      <alignment vertical="top" wrapText="1"/>
      <protection/>
    </xf>
    <xf numFmtId="0" fontId="2" fillId="13" borderId="15" xfId="0" applyFont="1" applyFill="1" applyBorder="1" applyAlignment="1" applyProtection="1">
      <alignment vertical="top" wrapText="1"/>
      <protection/>
    </xf>
    <xf numFmtId="166" fontId="12" fillId="33" borderId="52" xfId="42" applyNumberFormat="1" applyFont="1" applyFill="1" applyBorder="1" applyAlignment="1" applyProtection="1">
      <alignment vertical="top" wrapText="1"/>
      <protection/>
    </xf>
    <xf numFmtId="166" fontId="3" fillId="13" borderId="34" xfId="0" applyNumberFormat="1" applyFont="1" applyFill="1" applyBorder="1" applyAlignment="1" applyProtection="1">
      <alignment vertical="top" wrapText="1"/>
      <protection/>
    </xf>
    <xf numFmtId="0" fontId="2" fillId="33" borderId="53" xfId="0" applyFont="1" applyFill="1" applyBorder="1" applyAlignment="1" applyProtection="1">
      <alignment vertical="top" wrapText="1"/>
      <protection/>
    </xf>
    <xf numFmtId="0" fontId="2" fillId="10" borderId="23" xfId="0" applyFont="1" applyFill="1" applyBorder="1" applyAlignment="1" applyProtection="1">
      <alignment horizontal="left" vertical="center" wrapText="1"/>
      <protection/>
    </xf>
    <xf numFmtId="43" fontId="3" fillId="13" borderId="34" xfId="0" applyNumberFormat="1" applyFont="1" applyFill="1" applyBorder="1" applyAlignment="1" applyProtection="1">
      <alignment vertical="top" wrapText="1"/>
      <protection/>
    </xf>
    <xf numFmtId="0" fontId="24" fillId="33" borderId="29" xfId="0" applyFont="1" applyFill="1" applyBorder="1" applyAlignment="1" applyProtection="1">
      <alignment vertical="top" wrapText="1"/>
      <protection/>
    </xf>
    <xf numFmtId="0" fontId="24" fillId="33" borderId="30" xfId="0" applyFont="1" applyFill="1" applyBorder="1" applyAlignment="1" applyProtection="1">
      <alignment vertical="top" wrapText="1"/>
      <protection/>
    </xf>
    <xf numFmtId="166" fontId="12" fillId="33" borderId="34" xfId="42" applyNumberFormat="1" applyFont="1" applyFill="1" applyBorder="1" applyAlignment="1" applyProtection="1">
      <alignment vertical="top" wrapText="1"/>
      <protection/>
    </xf>
    <xf numFmtId="166" fontId="3" fillId="33" borderId="18" xfId="0" applyNumberFormat="1" applyFont="1" applyFill="1" applyBorder="1" applyAlignment="1" applyProtection="1">
      <alignment vertical="top" wrapText="1"/>
      <protection/>
    </xf>
    <xf numFmtId="166" fontId="12" fillId="33" borderId="17" xfId="42" applyNumberFormat="1" applyFont="1" applyFill="1" applyBorder="1" applyAlignment="1" applyProtection="1">
      <alignment vertical="top" wrapText="1"/>
      <protection/>
    </xf>
    <xf numFmtId="0" fontId="2" fillId="33" borderId="17" xfId="0" applyFont="1" applyFill="1" applyBorder="1" applyAlignment="1" applyProtection="1">
      <alignment vertical="top" wrapText="1"/>
      <protection/>
    </xf>
    <xf numFmtId="0" fontId="24" fillId="33" borderId="54" xfId="0" applyFont="1" applyFill="1" applyBorder="1" applyAlignment="1" applyProtection="1">
      <alignment vertical="top" wrapText="1"/>
      <protection/>
    </xf>
    <xf numFmtId="0" fontId="3" fillId="33" borderId="50" xfId="0" applyFont="1" applyFill="1" applyBorder="1" applyAlignment="1" applyProtection="1">
      <alignment vertical="top" wrapText="1"/>
      <protection/>
    </xf>
    <xf numFmtId="0" fontId="24" fillId="33" borderId="55" xfId="0" applyFont="1" applyFill="1" applyBorder="1" applyAlignment="1" applyProtection="1">
      <alignment vertical="top" wrapText="1"/>
      <protection/>
    </xf>
    <xf numFmtId="43" fontId="13" fillId="0" borderId="33" xfId="0" applyNumberFormat="1" applyFont="1" applyFill="1" applyBorder="1" applyAlignment="1" applyProtection="1">
      <alignment vertical="center" wrapText="1"/>
      <protection/>
    </xf>
    <xf numFmtId="43" fontId="12" fillId="0" borderId="31" xfId="0" applyNumberFormat="1" applyFont="1" applyFill="1" applyBorder="1" applyAlignment="1" applyProtection="1">
      <alignment vertical="top" wrapText="1"/>
      <protection/>
    </xf>
    <xf numFmtId="2" fontId="12" fillId="0" borderId="31" xfId="0" applyNumberFormat="1" applyFont="1" applyFill="1" applyBorder="1" applyAlignment="1" applyProtection="1">
      <alignment vertical="top" wrapText="1"/>
      <protection/>
    </xf>
    <xf numFmtId="43" fontId="12" fillId="0" borderId="56" xfId="0" applyNumberFormat="1" applyFont="1" applyFill="1" applyBorder="1" applyAlignment="1" applyProtection="1">
      <alignment vertical="top" wrapText="1"/>
      <protection/>
    </xf>
    <xf numFmtId="43" fontId="13" fillId="0" borderId="33" xfId="0" applyNumberFormat="1" applyFont="1" applyFill="1" applyBorder="1" applyAlignment="1" applyProtection="1">
      <alignment vertical="top" wrapText="1"/>
      <protection/>
    </xf>
    <xf numFmtId="43" fontId="13" fillId="0" borderId="57" xfId="0" applyNumberFormat="1" applyFont="1" applyFill="1" applyBorder="1" applyAlignment="1" applyProtection="1">
      <alignment vertical="top" wrapText="1"/>
      <protection/>
    </xf>
    <xf numFmtId="43" fontId="13" fillId="0" borderId="58" xfId="42" applyFont="1" applyFill="1" applyBorder="1" applyAlignment="1" applyProtection="1">
      <alignment vertical="top" wrapText="1"/>
      <protection/>
    </xf>
    <xf numFmtId="165" fontId="4" fillId="0" borderId="32" xfId="0" applyNumberFormat="1" applyFont="1" applyFill="1" applyBorder="1" applyAlignment="1" applyProtection="1">
      <alignment vertical="top" wrapText="1"/>
      <protection/>
    </xf>
    <xf numFmtId="165" fontId="4" fillId="0" borderId="34" xfId="0" applyNumberFormat="1" applyFont="1" applyFill="1" applyBorder="1" applyAlignment="1" applyProtection="1">
      <alignment vertical="top" wrapText="1"/>
      <protection/>
    </xf>
    <xf numFmtId="165" fontId="4" fillId="0" borderId="17" xfId="0" applyNumberFormat="1" applyFont="1" applyFill="1" applyBorder="1" applyAlignment="1" applyProtection="1">
      <alignment vertical="top" wrapText="1"/>
      <protection/>
    </xf>
    <xf numFmtId="165" fontId="4" fillId="0" borderId="51" xfId="0" applyNumberFormat="1" applyFont="1" applyFill="1" applyBorder="1" applyAlignment="1" applyProtection="1">
      <alignment vertical="top" wrapText="1"/>
      <protection/>
    </xf>
    <xf numFmtId="0" fontId="4" fillId="0" borderId="18" xfId="0" applyFont="1" applyFill="1" applyBorder="1" applyAlignment="1" applyProtection="1">
      <alignment vertical="top" wrapText="1"/>
      <protection/>
    </xf>
    <xf numFmtId="0" fontId="26" fillId="33" borderId="10" xfId="0" applyFont="1" applyFill="1" applyBorder="1" applyAlignment="1" applyProtection="1">
      <alignment horizontal="center" vertical="center" wrapText="1"/>
      <protection/>
    </xf>
    <xf numFmtId="0" fontId="3" fillId="33" borderId="45" xfId="0" applyFont="1" applyFill="1" applyBorder="1" applyAlignment="1" applyProtection="1">
      <alignment vertical="top" wrapText="1"/>
      <protection/>
    </xf>
    <xf numFmtId="0" fontId="3" fillId="33" borderId="49" xfId="0" applyFont="1" applyFill="1" applyBorder="1" applyAlignment="1" applyProtection="1">
      <alignment vertical="top" wrapText="1"/>
      <protection/>
    </xf>
    <xf numFmtId="0" fontId="117" fillId="0" borderId="0" xfId="0" applyFont="1" applyAlignment="1">
      <alignment/>
    </xf>
    <xf numFmtId="0" fontId="118" fillId="33" borderId="16" xfId="0" applyFont="1" applyFill="1" applyBorder="1" applyAlignment="1" applyProtection="1">
      <alignment vertical="top" wrapText="1"/>
      <protection/>
    </xf>
    <xf numFmtId="0" fontId="117" fillId="33" borderId="0" xfId="0" applyFont="1" applyFill="1" applyBorder="1" applyAlignment="1" applyProtection="1">
      <alignment horizontal="center" vertical="top"/>
      <protection/>
    </xf>
    <xf numFmtId="0" fontId="12" fillId="33" borderId="0" xfId="0" applyFont="1" applyFill="1" applyBorder="1" applyAlignment="1" applyProtection="1">
      <alignment horizontal="left" vertical="top" wrapText="1"/>
      <protection/>
    </xf>
    <xf numFmtId="0" fontId="118" fillId="33" borderId="12" xfId="0" applyFont="1" applyFill="1" applyBorder="1" applyAlignment="1" applyProtection="1">
      <alignment vertical="top" wrapText="1"/>
      <protection/>
    </xf>
    <xf numFmtId="0" fontId="117" fillId="0" borderId="0" xfId="0" applyFont="1" applyAlignment="1">
      <alignment wrapText="1"/>
    </xf>
    <xf numFmtId="0" fontId="0" fillId="0" borderId="0" xfId="0" applyAlignment="1">
      <alignment wrapText="1"/>
    </xf>
    <xf numFmtId="0" fontId="119" fillId="0" borderId="0" xfId="0" applyFont="1" applyAlignment="1">
      <alignment wrapText="1"/>
    </xf>
    <xf numFmtId="0" fontId="120" fillId="0" borderId="0" xfId="0" applyFont="1" applyAlignment="1">
      <alignment wrapText="1"/>
    </xf>
    <xf numFmtId="0" fontId="106" fillId="0" borderId="0" xfId="0" applyFont="1" applyAlignment="1">
      <alignment horizontal="center"/>
    </xf>
    <xf numFmtId="0" fontId="117" fillId="0" borderId="0" xfId="0" applyFont="1" applyAlignment="1">
      <alignment horizontal="left" vertical="top" wrapText="1"/>
    </xf>
    <xf numFmtId="0" fontId="106" fillId="10" borderId="20" xfId="0" applyFont="1" applyFill="1" applyBorder="1" applyAlignment="1">
      <alignment/>
    </xf>
    <xf numFmtId="0" fontId="106" fillId="10" borderId="20" xfId="0" applyFont="1" applyFill="1" applyBorder="1" applyAlignment="1">
      <alignment horizontal="center"/>
    </xf>
    <xf numFmtId="0" fontId="13" fillId="10" borderId="23" xfId="0" applyFont="1" applyFill="1" applyBorder="1" applyAlignment="1" applyProtection="1">
      <alignment/>
      <protection/>
    </xf>
    <xf numFmtId="0" fontId="106" fillId="10" borderId="0" xfId="0" applyFont="1" applyFill="1" applyBorder="1" applyAlignment="1">
      <alignment/>
    </xf>
    <xf numFmtId="0" fontId="106" fillId="10" borderId="0" xfId="0" applyFont="1" applyFill="1" applyBorder="1" applyAlignment="1">
      <alignment horizontal="center"/>
    </xf>
    <xf numFmtId="0" fontId="106" fillId="10" borderId="22" xfId="0" applyFont="1" applyFill="1" applyBorder="1" applyAlignment="1" applyProtection="1">
      <alignment/>
      <protection/>
    </xf>
    <xf numFmtId="0" fontId="106" fillId="10" borderId="0" xfId="0" applyFont="1" applyFill="1" applyBorder="1" applyAlignment="1" applyProtection="1">
      <alignment horizontal="left" vertical="center"/>
      <protection/>
    </xf>
    <xf numFmtId="0" fontId="110" fillId="10" borderId="59" xfId="0" applyFont="1" applyFill="1" applyBorder="1" applyAlignment="1" applyProtection="1">
      <alignment horizontal="center" vertical="center" wrapText="1"/>
      <protection/>
    </xf>
    <xf numFmtId="0" fontId="110" fillId="10" borderId="0" xfId="0" applyFont="1" applyFill="1" applyBorder="1" applyAlignment="1" applyProtection="1">
      <alignment horizontal="center" vertical="center" wrapText="1"/>
      <protection/>
    </xf>
    <xf numFmtId="0" fontId="106" fillId="10" borderId="22" xfId="0" applyFont="1" applyFill="1" applyBorder="1" applyAlignment="1" applyProtection="1">
      <alignment wrapText="1"/>
      <protection/>
    </xf>
    <xf numFmtId="0" fontId="106" fillId="13" borderId="41" xfId="0" applyFont="1" applyFill="1" applyBorder="1" applyAlignment="1" applyProtection="1">
      <alignment vertical="center" wrapText="1"/>
      <protection/>
    </xf>
    <xf numFmtId="0" fontId="106" fillId="13" borderId="41" xfId="0" applyNumberFormat="1" applyFont="1" applyFill="1" applyBorder="1" applyAlignment="1" applyProtection="1">
      <alignment vertical="top" wrapText="1"/>
      <protection/>
    </xf>
    <xf numFmtId="0" fontId="106" fillId="10" borderId="22" xfId="0" applyFont="1" applyFill="1" applyBorder="1" applyAlignment="1" applyProtection="1">
      <alignment horizontal="center" vertical="center"/>
      <protection/>
    </xf>
    <xf numFmtId="0" fontId="2" fillId="10" borderId="23" xfId="0" applyFont="1" applyFill="1" applyBorder="1" applyAlignment="1" applyProtection="1">
      <alignment horizontal="center" vertical="center"/>
      <protection/>
    </xf>
    <xf numFmtId="0" fontId="106" fillId="0" borderId="0" xfId="0" applyFont="1" applyAlignment="1">
      <alignment horizontal="center" vertical="center"/>
    </xf>
    <xf numFmtId="0" fontId="121" fillId="10" borderId="22" xfId="0" applyFont="1" applyFill="1" applyBorder="1" applyAlignment="1" applyProtection="1">
      <alignment horizontal="center" vertical="center"/>
      <protection/>
    </xf>
    <xf numFmtId="0" fontId="122" fillId="10" borderId="0" xfId="0" applyFont="1" applyFill="1" applyBorder="1" applyAlignment="1" applyProtection="1">
      <alignment horizontal="center" vertical="center" wrapText="1"/>
      <protection/>
    </xf>
    <xf numFmtId="0" fontId="121" fillId="33" borderId="30" xfId="0" applyFont="1" applyFill="1" applyBorder="1" applyAlignment="1" applyProtection="1">
      <alignment horizontal="center" vertical="center" wrapText="1"/>
      <protection/>
    </xf>
    <xf numFmtId="0" fontId="27" fillId="10" borderId="23" xfId="0" applyFont="1" applyFill="1" applyBorder="1" applyAlignment="1" applyProtection="1">
      <alignment horizontal="center" vertical="center"/>
      <protection/>
    </xf>
    <xf numFmtId="0" fontId="123" fillId="0" borderId="0" xfId="0" applyFont="1" applyAlignment="1">
      <alignment horizontal="left" vertical="top" wrapText="1"/>
    </xf>
    <xf numFmtId="0" fontId="121" fillId="0" borderId="0" xfId="0" applyFont="1" applyAlignment="1">
      <alignment horizontal="center" vertical="center"/>
    </xf>
    <xf numFmtId="0" fontId="121" fillId="33" borderId="57" xfId="0" applyFont="1" applyFill="1" applyBorder="1" applyAlignment="1" applyProtection="1">
      <alignment horizontal="center" vertical="center" wrapText="1"/>
      <protection/>
    </xf>
    <xf numFmtId="0" fontId="106" fillId="13" borderId="31" xfId="0" applyFont="1" applyFill="1" applyBorder="1" applyAlignment="1" applyProtection="1">
      <alignment vertical="top" wrapText="1"/>
      <protection/>
    </xf>
    <xf numFmtId="0" fontId="106" fillId="13" borderId="31" xfId="0" applyFont="1" applyFill="1" applyBorder="1" applyAlignment="1" applyProtection="1">
      <alignment vertical="center" wrapText="1"/>
      <protection/>
    </xf>
    <xf numFmtId="14" fontId="106" fillId="13" borderId="60" xfId="0" applyNumberFormat="1" applyFont="1" applyFill="1" applyBorder="1" applyAlignment="1">
      <alignment vertical="center" wrapText="1"/>
    </xf>
    <xf numFmtId="0" fontId="106" fillId="13" borderId="31" xfId="0" applyNumberFormat="1" applyFont="1" applyFill="1" applyBorder="1" applyAlignment="1" applyProtection="1">
      <alignment vertical="top" wrapText="1"/>
      <protection/>
    </xf>
    <xf numFmtId="0" fontId="106" fillId="13" borderId="38" xfId="0" applyNumberFormat="1" applyFont="1" applyFill="1" applyBorder="1" applyAlignment="1">
      <alignment vertical="center" wrapText="1"/>
    </xf>
    <xf numFmtId="0" fontId="124" fillId="0" borderId="0" xfId="0" applyFont="1" applyAlignment="1">
      <alignment horizontal="left" vertical="top" wrapText="1"/>
    </xf>
    <xf numFmtId="0" fontId="106" fillId="13" borderId="31" xfId="0" applyNumberFormat="1" applyFont="1" applyFill="1" applyBorder="1" applyAlignment="1">
      <alignment vertical="center" wrapText="1"/>
    </xf>
    <xf numFmtId="0" fontId="121" fillId="33" borderId="61" xfId="0" applyFont="1" applyFill="1" applyBorder="1" applyAlignment="1" applyProtection="1">
      <alignment horizontal="center" vertical="center" wrapText="1"/>
      <protection/>
    </xf>
    <xf numFmtId="0" fontId="106" fillId="13" borderId="31" xfId="0" applyNumberFormat="1" applyFont="1" applyFill="1" applyBorder="1" applyAlignment="1">
      <alignment vertical="top" wrapText="1"/>
    </xf>
    <xf numFmtId="0" fontId="106" fillId="10" borderId="22" xfId="0" applyFont="1" applyFill="1" applyBorder="1" applyAlignment="1" applyProtection="1">
      <alignment horizontal="left" vertical="center"/>
      <protection/>
    </xf>
    <xf numFmtId="0" fontId="110" fillId="10" borderId="0" xfId="0" applyFont="1" applyFill="1" applyBorder="1" applyAlignment="1" applyProtection="1">
      <alignment horizontal="left" vertical="center" wrapText="1"/>
      <protection/>
    </xf>
    <xf numFmtId="0" fontId="106" fillId="13" borderId="44" xfId="0" applyNumberFormat="1" applyFont="1" applyFill="1" applyBorder="1" applyAlignment="1">
      <alignment horizontal="left" vertical="center" wrapText="1"/>
    </xf>
    <xf numFmtId="0" fontId="121" fillId="33" borderId="40" xfId="0" applyNumberFormat="1" applyFont="1" applyFill="1" applyBorder="1" applyAlignment="1">
      <alignment horizontal="center" vertical="center" wrapText="1"/>
    </xf>
    <xf numFmtId="0" fontId="117" fillId="0" borderId="22" xfId="0" applyFont="1" applyBorder="1" applyAlignment="1">
      <alignment horizontal="left" vertical="top" wrapText="1"/>
    </xf>
    <xf numFmtId="0" fontId="121" fillId="33" borderId="57" xfId="0" applyNumberFormat="1" applyFont="1" applyFill="1" applyBorder="1" applyAlignment="1">
      <alignment horizontal="center" vertical="center" wrapText="1"/>
    </xf>
    <xf numFmtId="0" fontId="106" fillId="13" borderId="41" xfId="0" applyFont="1" applyFill="1" applyBorder="1" applyAlignment="1">
      <alignment vertical="center" wrapText="1"/>
    </xf>
    <xf numFmtId="0" fontId="106" fillId="34" borderId="0" xfId="0" applyFont="1" applyFill="1" applyBorder="1" applyAlignment="1" applyProtection="1">
      <alignment horizontal="right" vertical="center"/>
      <protection/>
    </xf>
    <xf numFmtId="0" fontId="106" fillId="34" borderId="47" xfId="0" applyFont="1" applyFill="1" applyBorder="1" applyAlignment="1" applyProtection="1">
      <alignment horizontal="center" vertical="center"/>
      <protection/>
    </xf>
    <xf numFmtId="0" fontId="2" fillId="10" borderId="0" xfId="0" applyFont="1" applyFill="1" applyBorder="1" applyAlignment="1" applyProtection="1">
      <alignment horizontal="center" vertical="center" wrapText="1"/>
      <protection/>
    </xf>
    <xf numFmtId="0" fontId="9" fillId="10" borderId="0" xfId="0" applyFont="1" applyFill="1" applyBorder="1" applyAlignment="1" applyProtection="1">
      <alignment horizontal="center" vertical="center" wrapText="1"/>
      <protection/>
    </xf>
    <xf numFmtId="0" fontId="9" fillId="10" borderId="23" xfId="0" applyFont="1" applyFill="1" applyBorder="1" applyAlignment="1" applyProtection="1">
      <alignment vertical="center" wrapText="1"/>
      <protection/>
    </xf>
    <xf numFmtId="0" fontId="117" fillId="0" borderId="0" xfId="0" applyFont="1" applyFill="1" applyAlignment="1">
      <alignment horizontal="left" vertical="top" wrapText="1"/>
    </xf>
    <xf numFmtId="0" fontId="12" fillId="33" borderId="45" xfId="0" applyFont="1" applyFill="1" applyBorder="1" applyAlignment="1" applyProtection="1">
      <alignment horizontal="left" vertical="top" wrapText="1"/>
      <protection/>
    </xf>
    <xf numFmtId="0" fontId="12" fillId="33" borderId="10" xfId="0" applyNumberFormat="1" applyFont="1" applyFill="1" applyBorder="1" applyAlignment="1">
      <alignment vertical="top" wrapText="1"/>
    </xf>
    <xf numFmtId="0" fontId="106" fillId="33" borderId="10" xfId="0" applyFont="1" applyFill="1" applyBorder="1" applyAlignment="1">
      <alignment horizontal="center" vertical="center"/>
    </xf>
    <xf numFmtId="0" fontId="2" fillId="33" borderId="45" xfId="0" applyFont="1" applyFill="1" applyBorder="1" applyAlignment="1" applyProtection="1">
      <alignment horizontal="left" vertical="top" wrapText="1"/>
      <protection/>
    </xf>
    <xf numFmtId="0" fontId="2" fillId="33" borderId="45" xfId="0" applyFont="1" applyFill="1" applyBorder="1" applyAlignment="1" applyProtection="1">
      <alignment horizontal="left" vertical="center" wrapText="1"/>
      <protection/>
    </xf>
    <xf numFmtId="0" fontId="12" fillId="33" borderId="10" xfId="0" applyFont="1" applyFill="1" applyBorder="1" applyAlignment="1">
      <alignment vertical="top" wrapText="1"/>
    </xf>
    <xf numFmtId="0" fontId="2" fillId="34" borderId="10" xfId="0" applyFont="1" applyFill="1" applyBorder="1" applyAlignment="1" applyProtection="1">
      <alignment horizontal="center" vertical="center"/>
      <protection/>
    </xf>
    <xf numFmtId="0" fontId="2" fillId="10" borderId="0" xfId="0" applyFont="1" applyFill="1" applyBorder="1" applyAlignment="1" applyProtection="1">
      <alignment horizontal="center" vertical="center"/>
      <protection/>
    </xf>
    <xf numFmtId="0" fontId="106" fillId="33" borderId="10" xfId="0" applyFont="1" applyFill="1" applyBorder="1" applyAlignment="1">
      <alignment/>
    </xf>
    <xf numFmtId="0" fontId="106" fillId="33" borderId="10" xfId="0" applyFont="1" applyFill="1" applyBorder="1" applyAlignment="1">
      <alignment horizontal="center"/>
    </xf>
    <xf numFmtId="0" fontId="106" fillId="10" borderId="0" xfId="0" applyFont="1" applyFill="1" applyAlignment="1">
      <alignment horizontal="left" vertical="center"/>
    </xf>
    <xf numFmtId="0" fontId="125" fillId="0" borderId="0" xfId="0" applyFont="1" applyAlignment="1">
      <alignment horizontal="left" vertical="top" wrapText="1"/>
    </xf>
    <xf numFmtId="0" fontId="24" fillId="10" borderId="0" xfId="0" applyFont="1" applyFill="1" applyBorder="1" applyAlignment="1" applyProtection="1">
      <alignment horizontal="left" vertical="center"/>
      <protection/>
    </xf>
    <xf numFmtId="0" fontId="126" fillId="0" borderId="0" xfId="0" applyFont="1" applyAlignment="1">
      <alignment wrapText="1"/>
    </xf>
    <xf numFmtId="0" fontId="2" fillId="10" borderId="19" xfId="0" applyFont="1" applyFill="1" applyBorder="1" applyAlignment="1" applyProtection="1">
      <alignment wrapText="1"/>
      <protection/>
    </xf>
    <xf numFmtId="0" fontId="2" fillId="10" borderId="20" xfId="0" applyFont="1" applyFill="1" applyBorder="1" applyAlignment="1" applyProtection="1">
      <alignment horizontal="left" vertical="center" wrapText="1"/>
      <protection/>
    </xf>
    <xf numFmtId="0" fontId="2" fillId="10" borderId="20" xfId="0" applyFont="1" applyFill="1" applyBorder="1" applyAlignment="1" applyProtection="1">
      <alignment wrapText="1"/>
      <protection/>
    </xf>
    <xf numFmtId="0" fontId="126" fillId="10" borderId="20" xfId="0" applyFont="1" applyFill="1" applyBorder="1" applyAlignment="1" applyProtection="1">
      <alignment wrapText="1"/>
      <protection/>
    </xf>
    <xf numFmtId="0" fontId="106" fillId="10" borderId="22" xfId="0" applyFont="1" applyFill="1" applyBorder="1" applyAlignment="1">
      <alignment wrapText="1"/>
    </xf>
    <xf numFmtId="0" fontId="2" fillId="10" borderId="22" xfId="0" applyFont="1" applyFill="1" applyBorder="1" applyAlignment="1" applyProtection="1">
      <alignment wrapText="1"/>
      <protection/>
    </xf>
    <xf numFmtId="0" fontId="106" fillId="10" borderId="0" xfId="0" applyFont="1" applyFill="1" applyBorder="1" applyAlignment="1" applyProtection="1">
      <alignment wrapText="1"/>
      <protection/>
    </xf>
    <xf numFmtId="0" fontId="106" fillId="10" borderId="25" xfId="0" applyFont="1" applyFill="1" applyBorder="1" applyAlignment="1" applyProtection="1">
      <alignment wrapText="1"/>
      <protection/>
    </xf>
    <xf numFmtId="0" fontId="110" fillId="10" borderId="45" xfId="0" applyFont="1" applyFill="1" applyBorder="1" applyAlignment="1">
      <alignment horizontal="center" vertical="center" wrapText="1"/>
    </xf>
    <xf numFmtId="0" fontId="110" fillId="33" borderId="10" xfId="0" applyFont="1" applyFill="1" applyBorder="1" applyAlignment="1" applyProtection="1">
      <alignment horizontal="center" vertical="center" wrapText="1"/>
      <protection/>
    </xf>
    <xf numFmtId="0" fontId="110" fillId="33" borderId="50" xfId="0" applyFont="1" applyFill="1" applyBorder="1" applyAlignment="1" applyProtection="1">
      <alignment horizontal="center" vertical="center" wrapText="1"/>
      <protection/>
    </xf>
    <xf numFmtId="0" fontId="106" fillId="0" borderId="22" xfId="0" applyFont="1" applyBorder="1" applyAlignment="1">
      <alignment wrapText="1"/>
    </xf>
    <xf numFmtId="0" fontId="106" fillId="0" borderId="15" xfId="0" applyFont="1" applyFill="1" applyBorder="1" applyAlignment="1" applyProtection="1">
      <alignment horizontal="left" vertical="center" wrapText="1"/>
      <protection/>
    </xf>
    <xf numFmtId="0" fontId="106" fillId="0" borderId="15" xfId="0" applyFont="1" applyFill="1" applyBorder="1" applyAlignment="1" applyProtection="1">
      <alignment vertical="center" wrapText="1"/>
      <protection/>
    </xf>
    <xf numFmtId="0" fontId="106" fillId="0" borderId="50" xfId="0" applyFont="1" applyBorder="1" applyAlignment="1">
      <alignment vertical="center" wrapText="1"/>
    </xf>
    <xf numFmtId="0" fontId="106" fillId="0" borderId="15" xfId="0" applyFont="1" applyBorder="1" applyAlignment="1">
      <alignment vertical="center" wrapText="1"/>
    </xf>
    <xf numFmtId="0" fontId="106" fillId="0" borderId="15" xfId="0" applyFont="1" applyBorder="1" applyAlignment="1">
      <alignment horizontal="left" vertical="top" wrapText="1"/>
    </xf>
    <xf numFmtId="0" fontId="106" fillId="33" borderId="0" xfId="0" applyFont="1" applyFill="1" applyBorder="1" applyAlignment="1" applyProtection="1">
      <alignment vertical="top" wrapText="1"/>
      <protection/>
    </xf>
    <xf numFmtId="0" fontId="106" fillId="33" borderId="22" xfId="0" applyFont="1" applyFill="1" applyBorder="1" applyAlignment="1" applyProtection="1">
      <alignment vertical="top" wrapText="1"/>
      <protection/>
    </xf>
    <xf numFmtId="0" fontId="106" fillId="33" borderId="48" xfId="0" applyFont="1" applyFill="1" applyBorder="1" applyAlignment="1" applyProtection="1">
      <alignment vertical="center" wrapText="1"/>
      <protection/>
    </xf>
    <xf numFmtId="0" fontId="0" fillId="0" borderId="15" xfId="0" applyFont="1" applyBorder="1" applyAlignment="1">
      <alignment/>
    </xf>
    <xf numFmtId="0" fontId="106" fillId="0" borderId="31" xfId="0" applyFont="1" applyBorder="1" applyAlignment="1">
      <alignment vertical="center" wrapText="1"/>
    </xf>
    <xf numFmtId="0" fontId="106" fillId="33" borderId="31" xfId="0" applyFont="1" applyFill="1" applyBorder="1" applyAlignment="1">
      <alignment vertical="center" wrapText="1"/>
    </xf>
    <xf numFmtId="0" fontId="106" fillId="13" borderId="31" xfId="0" applyFont="1" applyFill="1" applyBorder="1" applyAlignment="1">
      <alignment vertical="center" wrapText="1"/>
    </xf>
    <xf numFmtId="0" fontId="106" fillId="0" borderId="34" xfId="0" applyFont="1" applyBorder="1" applyAlignment="1">
      <alignment vertical="center" wrapText="1"/>
    </xf>
    <xf numFmtId="0" fontId="106" fillId="0" borderId="15" xfId="0" applyFont="1" applyBorder="1" applyAlignment="1">
      <alignment vertical="top" wrapText="1"/>
    </xf>
    <xf numFmtId="0" fontId="106" fillId="0" borderId="31" xfId="0" applyFont="1" applyBorder="1" applyAlignment="1">
      <alignment vertical="top" wrapText="1"/>
    </xf>
    <xf numFmtId="0" fontId="106" fillId="33" borderId="15" xfId="0" applyFont="1" applyFill="1" applyBorder="1" applyAlignment="1">
      <alignment horizontal="center" vertical="top" wrapText="1"/>
    </xf>
    <xf numFmtId="0" fontId="106" fillId="33" borderId="31" xfId="0" applyFont="1" applyFill="1" applyBorder="1" applyAlignment="1">
      <alignment horizontal="center" vertical="top" wrapText="1"/>
    </xf>
    <xf numFmtId="0" fontId="106" fillId="33" borderId="31" xfId="0" applyFont="1" applyFill="1" applyBorder="1" applyAlignment="1">
      <alignment vertical="top" wrapText="1"/>
    </xf>
    <xf numFmtId="0" fontId="106" fillId="33" borderId="34" xfId="0" applyFont="1" applyFill="1" applyBorder="1" applyAlignment="1">
      <alignment horizontal="center" vertical="top" wrapText="1"/>
    </xf>
    <xf numFmtId="0" fontId="106" fillId="13" borderId="31" xfId="0" applyFont="1" applyFill="1" applyBorder="1" applyAlignment="1">
      <alignment vertical="top" wrapText="1"/>
    </xf>
    <xf numFmtId="16" fontId="106" fillId="0" borderId="31" xfId="0" applyNumberFormat="1" applyFont="1" applyBorder="1" applyAlignment="1">
      <alignment horizontal="center" vertical="top"/>
    </xf>
    <xf numFmtId="16" fontId="106" fillId="0" borderId="31" xfId="0" applyNumberFormat="1" applyFont="1" applyBorder="1" applyAlignment="1">
      <alignment vertical="top"/>
    </xf>
    <xf numFmtId="16" fontId="106" fillId="0" borderId="34" xfId="0" applyNumberFormat="1" applyFont="1" applyBorder="1" applyAlignment="1">
      <alignment horizontal="center" vertical="top"/>
    </xf>
    <xf numFmtId="16" fontId="106" fillId="0" borderId="15" xfId="0" applyNumberFormat="1" applyFont="1" applyBorder="1" applyAlignment="1">
      <alignment horizontal="center" vertical="top"/>
    </xf>
    <xf numFmtId="16" fontId="106" fillId="13" borderId="15" xfId="0" applyNumberFormat="1" applyFont="1" applyFill="1" applyBorder="1" applyAlignment="1">
      <alignment horizontal="center" vertical="center"/>
    </xf>
    <xf numFmtId="16" fontId="106" fillId="13" borderId="31" xfId="0" applyNumberFormat="1" applyFont="1" applyFill="1" applyBorder="1" applyAlignment="1">
      <alignment horizontal="center" vertical="center"/>
    </xf>
    <xf numFmtId="16" fontId="106" fillId="13" borderId="34" xfId="0" applyNumberFormat="1" applyFont="1" applyFill="1" applyBorder="1" applyAlignment="1">
      <alignment horizontal="center" vertical="center"/>
    </xf>
    <xf numFmtId="0" fontId="106" fillId="0" borderId="31" xfId="0" applyFont="1" applyBorder="1" applyAlignment="1">
      <alignment horizontal="center" vertical="top"/>
    </xf>
    <xf numFmtId="0" fontId="106" fillId="0" borderId="31" xfId="0" applyFont="1" applyFill="1" applyBorder="1" applyAlignment="1">
      <alignment horizontal="center" vertical="top" wrapText="1"/>
    </xf>
    <xf numFmtId="0" fontId="106" fillId="0" borderId="31" xfId="0" applyFont="1" applyBorder="1" applyAlignment="1">
      <alignment vertical="top"/>
    </xf>
    <xf numFmtId="0" fontId="106" fillId="0" borderId="15" xfId="0" applyFont="1" applyBorder="1" applyAlignment="1">
      <alignment horizontal="center" vertical="top"/>
    </xf>
    <xf numFmtId="16" fontId="106" fillId="13" borderId="55" xfId="0" applyNumberFormat="1" applyFont="1" applyFill="1" applyBorder="1" applyAlignment="1">
      <alignment vertical="center" wrapText="1"/>
    </xf>
    <xf numFmtId="0" fontId="106" fillId="0" borderId="59" xfId="0" applyFont="1" applyBorder="1" applyAlignment="1">
      <alignment wrapText="1"/>
    </xf>
    <xf numFmtId="0" fontId="110" fillId="10" borderId="22" xfId="0" applyFont="1" applyFill="1" applyBorder="1" applyAlignment="1" applyProtection="1">
      <alignment vertical="center" wrapText="1"/>
      <protection/>
    </xf>
    <xf numFmtId="0" fontId="106" fillId="0" borderId="18" xfId="0" applyFont="1" applyBorder="1" applyAlignment="1">
      <alignment vertical="center" wrapText="1"/>
    </xf>
    <xf numFmtId="0" fontId="106" fillId="0" borderId="49" xfId="0" applyFont="1" applyBorder="1" applyAlignment="1">
      <alignment horizontal="center" vertical="center" wrapText="1"/>
    </xf>
    <xf numFmtId="0" fontId="106" fillId="0" borderId="58" xfId="0" applyFont="1" applyBorder="1" applyAlignment="1">
      <alignment vertical="center" wrapText="1"/>
    </xf>
    <xf numFmtId="11" fontId="106" fillId="0" borderId="62" xfId="0" applyNumberFormat="1" applyFont="1" applyFill="1" applyBorder="1" applyAlignment="1">
      <alignment horizontal="center" vertical="center" wrapText="1"/>
    </xf>
    <xf numFmtId="0" fontId="106" fillId="0" borderId="63" xfId="0" applyFont="1" applyBorder="1" applyAlignment="1">
      <alignment horizontal="left" vertical="center"/>
    </xf>
    <xf numFmtId="0" fontId="106" fillId="0" borderId="42" xfId="0" applyFont="1" applyBorder="1" applyAlignment="1">
      <alignment horizontal="left" vertical="center"/>
    </xf>
    <xf numFmtId="0" fontId="106" fillId="0" borderId="64" xfId="0" applyFont="1" applyFill="1" applyBorder="1" applyAlignment="1">
      <alignment horizontal="center" vertical="center" wrapText="1"/>
    </xf>
    <xf numFmtId="0" fontId="106" fillId="0" borderId="65" xfId="0" applyFont="1" applyBorder="1" applyAlignment="1">
      <alignment horizontal="left" vertical="center"/>
    </xf>
    <xf numFmtId="0" fontId="106" fillId="0" borderId="66" xfId="0" applyFont="1" applyBorder="1" applyAlignment="1">
      <alignment vertical="center" wrapText="1"/>
    </xf>
    <xf numFmtId="0" fontId="106" fillId="33" borderId="67" xfId="0" applyFont="1" applyFill="1" applyBorder="1" applyAlignment="1" applyProtection="1">
      <alignment vertical="center" wrapText="1"/>
      <protection/>
    </xf>
    <xf numFmtId="0" fontId="106" fillId="33" borderId="18" xfId="0" applyFont="1" applyFill="1" applyBorder="1" applyAlignment="1" applyProtection="1">
      <alignment vertical="center" wrapText="1"/>
      <protection/>
    </xf>
    <xf numFmtId="0" fontId="106" fillId="0" borderId="49" xfId="0" applyFont="1" applyBorder="1" applyAlignment="1">
      <alignment horizontal="center" vertical="center"/>
    </xf>
    <xf numFmtId="0" fontId="106" fillId="0" borderId="0" xfId="0" applyFont="1" applyBorder="1" applyAlignment="1">
      <alignment wrapText="1"/>
    </xf>
    <xf numFmtId="0" fontId="106" fillId="33" borderId="17" xfId="0" applyFont="1" applyFill="1" applyBorder="1" applyAlignment="1" applyProtection="1">
      <alignment horizontal="left" vertical="center" wrapText="1"/>
      <protection/>
    </xf>
    <xf numFmtId="0" fontId="106" fillId="33" borderId="32" xfId="0" applyFont="1" applyFill="1" applyBorder="1" applyAlignment="1" applyProtection="1">
      <alignment vertical="center" wrapText="1"/>
      <protection/>
    </xf>
    <xf numFmtId="0" fontId="106" fillId="33" borderId="34" xfId="0" applyFont="1" applyFill="1" applyBorder="1" applyAlignment="1" applyProtection="1">
      <alignment vertical="center" wrapText="1"/>
      <protection/>
    </xf>
    <xf numFmtId="0" fontId="106" fillId="10" borderId="22" xfId="0" applyFont="1" applyFill="1" applyBorder="1" applyAlignment="1" applyProtection="1">
      <alignment vertical="center" wrapText="1"/>
      <protection/>
    </xf>
    <xf numFmtId="0" fontId="106" fillId="33" borderId="17" xfId="0" applyFont="1" applyFill="1" applyBorder="1" applyAlignment="1" applyProtection="1">
      <alignment vertical="center" wrapText="1"/>
      <protection/>
    </xf>
    <xf numFmtId="0" fontId="106" fillId="33" borderId="58" xfId="0" applyFont="1" applyFill="1" applyBorder="1" applyAlignment="1" applyProtection="1">
      <alignment vertical="center" wrapText="1"/>
      <protection/>
    </xf>
    <xf numFmtId="0" fontId="106" fillId="0" borderId="57" xfId="0" applyFont="1" applyBorder="1" applyAlignment="1">
      <alignment horizontal="center" vertical="center" wrapText="1"/>
    </xf>
    <xf numFmtId="0" fontId="106" fillId="0" borderId="49" xfId="0" applyFont="1" applyBorder="1" applyAlignment="1">
      <alignment vertical="center" wrapText="1"/>
    </xf>
    <xf numFmtId="0" fontId="110" fillId="33" borderId="62" xfId="0" applyFont="1" applyFill="1" applyBorder="1" applyAlignment="1" applyProtection="1">
      <alignment vertical="center" wrapText="1"/>
      <protection/>
    </xf>
    <xf numFmtId="0" fontId="106" fillId="33" borderId="11" xfId="0" applyFont="1" applyFill="1" applyBorder="1" applyAlignment="1" applyProtection="1">
      <alignment horizontal="left" vertical="center" wrapText="1"/>
      <protection/>
    </xf>
    <xf numFmtId="0" fontId="110" fillId="33" borderId="41" xfId="0" applyFont="1" applyFill="1" applyBorder="1" applyAlignment="1" applyProtection="1">
      <alignment vertical="center" wrapText="1"/>
      <protection/>
    </xf>
    <xf numFmtId="0" fontId="106" fillId="33" borderId="12" xfId="0" applyFont="1" applyFill="1" applyBorder="1" applyAlignment="1" applyProtection="1">
      <alignment horizontal="left" vertical="center" wrapText="1"/>
      <protection/>
    </xf>
    <xf numFmtId="6" fontId="106" fillId="0" borderId="42" xfId="0" applyNumberFormat="1" applyFont="1" applyBorder="1" applyAlignment="1">
      <alignment horizontal="center" vertical="center" wrapText="1"/>
    </xf>
    <xf numFmtId="0" fontId="110" fillId="33" borderId="64" xfId="0" applyFont="1" applyFill="1" applyBorder="1" applyAlignment="1" applyProtection="1">
      <alignment vertical="center" wrapText="1"/>
      <protection/>
    </xf>
    <xf numFmtId="0" fontId="106" fillId="33" borderId="13" xfId="0" applyFont="1" applyFill="1" applyBorder="1" applyAlignment="1" applyProtection="1">
      <alignment horizontal="left" vertical="center" wrapText="1"/>
      <protection/>
    </xf>
    <xf numFmtId="0" fontId="106" fillId="0" borderId="65" xfId="0" applyFont="1" applyFill="1" applyBorder="1" applyAlignment="1">
      <alignment horizontal="center" vertical="center" wrapText="1"/>
    </xf>
    <xf numFmtId="0" fontId="3" fillId="10" borderId="22" xfId="0" applyFont="1" applyFill="1" applyBorder="1" applyAlignment="1" applyProtection="1">
      <alignment vertical="center" wrapText="1"/>
      <protection/>
    </xf>
    <xf numFmtId="0" fontId="3" fillId="33" borderId="43" xfId="0" applyFont="1" applyFill="1" applyBorder="1" applyAlignment="1" applyProtection="1">
      <alignment vertical="center" wrapText="1"/>
      <protection/>
    </xf>
    <xf numFmtId="0" fontId="3" fillId="33" borderId="68" xfId="0" applyFont="1" applyFill="1" applyBorder="1" applyAlignment="1" applyProtection="1">
      <alignment vertical="center" wrapText="1"/>
      <protection/>
    </xf>
    <xf numFmtId="0" fontId="3" fillId="33" borderId="36" xfId="0" applyFont="1" applyFill="1" applyBorder="1" applyAlignment="1" applyProtection="1">
      <alignment horizontal="center" vertical="center" wrapText="1"/>
      <protection/>
    </xf>
    <xf numFmtId="0" fontId="127" fillId="33" borderId="36" xfId="0" applyFont="1" applyFill="1" applyBorder="1" applyAlignment="1" applyProtection="1">
      <alignment horizontal="center" vertical="center" wrapText="1"/>
      <protection/>
    </xf>
    <xf numFmtId="0" fontId="106" fillId="0" borderId="36" xfId="0" applyFont="1" applyBorder="1" applyAlignment="1">
      <alignment vertical="center" wrapText="1"/>
    </xf>
    <xf numFmtId="0" fontId="3" fillId="33" borderId="41" xfId="0" applyFont="1" applyFill="1" applyBorder="1" applyAlignment="1" applyProtection="1">
      <alignment vertical="center" wrapText="1"/>
      <protection/>
    </xf>
    <xf numFmtId="0" fontId="3" fillId="33" borderId="30" xfId="0" applyFont="1" applyFill="1" applyBorder="1" applyAlignment="1" applyProtection="1">
      <alignment vertical="center" wrapText="1"/>
      <protection/>
    </xf>
    <xf numFmtId="0" fontId="3" fillId="33" borderId="31" xfId="0" applyFont="1" applyFill="1" applyBorder="1" applyAlignment="1" applyProtection="1">
      <alignment horizontal="center" vertical="center" wrapText="1"/>
      <protection/>
    </xf>
    <xf numFmtId="0" fontId="127" fillId="33" borderId="31" xfId="0" applyFont="1" applyFill="1" applyBorder="1" applyAlignment="1" applyProtection="1">
      <alignment horizontal="center" vertical="center" wrapText="1"/>
      <protection/>
    </xf>
    <xf numFmtId="0" fontId="2" fillId="10" borderId="22" xfId="0" applyFont="1" applyFill="1" applyBorder="1" applyAlignment="1" applyProtection="1">
      <alignment vertical="center" wrapText="1"/>
      <protection/>
    </xf>
    <xf numFmtId="0" fontId="2" fillId="10" borderId="0" xfId="0" applyFont="1" applyFill="1" applyBorder="1" applyAlignment="1" applyProtection="1">
      <alignment vertical="center" wrapText="1"/>
      <protection/>
    </xf>
    <xf numFmtId="0" fontId="126" fillId="10" borderId="0" xfId="0" applyFont="1" applyFill="1" applyBorder="1" applyAlignment="1" applyProtection="1">
      <alignment vertical="center" wrapText="1"/>
      <protection/>
    </xf>
    <xf numFmtId="0" fontId="2" fillId="10" borderId="24" xfId="0" applyFont="1" applyFill="1" applyBorder="1" applyAlignment="1" applyProtection="1">
      <alignment vertical="center" wrapText="1"/>
      <protection/>
    </xf>
    <xf numFmtId="0" fontId="2" fillId="10" borderId="25" xfId="0" applyFont="1" applyFill="1" applyBorder="1" applyAlignment="1" applyProtection="1">
      <alignment vertical="center" wrapText="1"/>
      <protection/>
    </xf>
    <xf numFmtId="0" fontId="126" fillId="10" borderId="25" xfId="0" applyFont="1" applyFill="1" applyBorder="1" applyAlignment="1" applyProtection="1">
      <alignment vertical="center" wrapText="1"/>
      <protection/>
    </xf>
    <xf numFmtId="0" fontId="104" fillId="0" borderId="0" xfId="0" applyFont="1" applyFill="1" applyAlignment="1">
      <alignment horizontal="left" vertical="center" wrapText="1"/>
    </xf>
    <xf numFmtId="0" fontId="106" fillId="0" borderId="0" xfId="0" applyFont="1" applyFill="1" applyAlignment="1">
      <alignment horizontal="left" vertical="center"/>
    </xf>
    <xf numFmtId="0" fontId="106" fillId="10" borderId="0" xfId="0" applyFont="1" applyFill="1" applyBorder="1" applyAlignment="1">
      <alignment/>
    </xf>
    <xf numFmtId="0" fontId="128" fillId="10" borderId="0" xfId="0" applyFont="1" applyFill="1" applyBorder="1" applyAlignment="1">
      <alignment/>
    </xf>
    <xf numFmtId="0" fontId="110" fillId="0" borderId="10" xfId="0" applyFont="1" applyFill="1" applyBorder="1" applyAlignment="1">
      <alignment horizontal="center" vertical="top" wrapText="1"/>
    </xf>
    <xf numFmtId="0" fontId="110" fillId="0" borderId="49" xfId="0" applyFont="1" applyFill="1" applyBorder="1" applyAlignment="1">
      <alignment horizontal="center" vertical="top" wrapText="1"/>
    </xf>
    <xf numFmtId="0" fontId="106" fillId="0" borderId="47" xfId="0" applyFont="1" applyFill="1" applyBorder="1" applyAlignment="1">
      <alignment vertical="top" wrapText="1"/>
    </xf>
    <xf numFmtId="0" fontId="106" fillId="33" borderId="26" xfId="0" applyFont="1" applyFill="1" applyBorder="1" applyAlignment="1">
      <alignment vertical="top" wrapText="1"/>
    </xf>
    <xf numFmtId="0" fontId="106" fillId="0" borderId="48" xfId="0" applyFont="1" applyFill="1" applyBorder="1" applyAlignment="1">
      <alignment vertical="center" wrapText="1"/>
    </xf>
    <xf numFmtId="0" fontId="106" fillId="0" borderId="10" xfId="0" applyFont="1" applyFill="1" applyBorder="1" applyAlignment="1">
      <alignment horizontal="left" vertical="top" wrapText="1"/>
    </xf>
    <xf numFmtId="0" fontId="106" fillId="0" borderId="0" xfId="0" applyFont="1" applyFill="1" applyAlignment="1">
      <alignment horizontal="left" vertical="center" wrapText="1"/>
    </xf>
    <xf numFmtId="0" fontId="106" fillId="0" borderId="10" xfId="0" applyFont="1" applyFill="1" applyBorder="1" applyAlignment="1">
      <alignment vertical="center" wrapText="1"/>
    </xf>
    <xf numFmtId="0" fontId="106" fillId="0" borderId="0" xfId="0" applyFont="1" applyAlignment="1">
      <alignment vertical="top" wrapText="1"/>
    </xf>
    <xf numFmtId="0" fontId="106" fillId="10" borderId="48" xfId="0" applyFont="1" applyFill="1" applyBorder="1" applyAlignment="1">
      <alignment/>
    </xf>
    <xf numFmtId="0" fontId="129" fillId="0" borderId="0" xfId="0" applyFont="1" applyFill="1" applyAlignment="1">
      <alignment horizontal="left" vertical="center" wrapText="1"/>
    </xf>
    <xf numFmtId="0" fontId="110" fillId="0" borderId="10" xfId="0" applyFont="1" applyFill="1" applyBorder="1" applyAlignment="1">
      <alignment horizontal="center" vertical="top"/>
    </xf>
    <xf numFmtId="0" fontId="128" fillId="0" borderId="10" xfId="0" applyFont="1" applyFill="1" applyBorder="1" applyAlignment="1">
      <alignment vertical="center" wrapText="1"/>
    </xf>
    <xf numFmtId="0" fontId="0" fillId="0" borderId="0" xfId="0" applyFont="1" applyFill="1" applyAlignment="1">
      <alignment horizontal="left" vertical="center" wrapText="1"/>
    </xf>
    <xf numFmtId="0" fontId="106" fillId="33" borderId="10" xfId="0" applyFont="1" applyFill="1" applyBorder="1" applyAlignment="1">
      <alignment vertical="center" wrapText="1"/>
    </xf>
    <xf numFmtId="0" fontId="0" fillId="0" borderId="0" xfId="0" applyBorder="1" applyAlignment="1">
      <alignment/>
    </xf>
    <xf numFmtId="0" fontId="98" fillId="33" borderId="0" xfId="52" applyFill="1" applyBorder="1" applyAlignment="1" applyProtection="1">
      <alignment horizontal="center" vertical="top" wrapText="1"/>
      <protection/>
    </xf>
    <xf numFmtId="0" fontId="0" fillId="33" borderId="0" xfId="0" applyFill="1" applyAlignment="1">
      <alignment/>
    </xf>
    <xf numFmtId="0" fontId="130" fillId="36" borderId="49"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xf>
    <xf numFmtId="0" fontId="107" fillId="0" borderId="17" xfId="0" applyFont="1" applyBorder="1" applyAlignment="1" applyProtection="1">
      <alignment vertical="top" wrapText="1"/>
      <protection/>
    </xf>
    <xf numFmtId="0" fontId="116" fillId="10" borderId="46" xfId="0" applyFont="1" applyFill="1" applyBorder="1" applyAlignment="1">
      <alignment horizontal="center" vertical="center" wrapText="1"/>
    </xf>
    <xf numFmtId="0" fontId="107" fillId="0" borderId="17" xfId="0" applyFont="1" applyBorder="1" applyAlignment="1" applyProtection="1">
      <alignment horizontal="left" vertical="top" wrapText="1"/>
      <protection/>
    </xf>
    <xf numFmtId="0" fontId="117" fillId="0" borderId="0" xfId="0" applyFont="1" applyFill="1" applyBorder="1" applyAlignment="1">
      <alignment horizontal="left" vertical="top" wrapText="1"/>
    </xf>
    <xf numFmtId="0" fontId="0" fillId="0" borderId="0" xfId="0" applyFill="1" applyBorder="1" applyAlignment="1">
      <alignment horizontal="left"/>
    </xf>
    <xf numFmtId="0" fontId="116" fillId="33" borderId="46" xfId="0" applyFont="1" applyFill="1" applyBorder="1" applyAlignment="1">
      <alignment vertical="top" wrapText="1"/>
    </xf>
    <xf numFmtId="0" fontId="0" fillId="33" borderId="0" xfId="0" applyFill="1" applyBorder="1" applyAlignment="1">
      <alignment/>
    </xf>
    <xf numFmtId="0" fontId="0" fillId="0" borderId="0" xfId="0" applyFill="1" applyBorder="1" applyAlignment="1">
      <alignment horizontal="center" vertical="center"/>
    </xf>
    <xf numFmtId="0" fontId="0" fillId="0" borderId="0" xfId="0" applyBorder="1" applyAlignment="1">
      <alignment horizontal="center" vertical="center"/>
    </xf>
    <xf numFmtId="0" fontId="14" fillId="0" borderId="18" xfId="0" applyFont="1" applyBorder="1" applyAlignment="1" applyProtection="1">
      <alignment vertical="top" wrapText="1"/>
      <protection/>
    </xf>
    <xf numFmtId="0" fontId="116" fillId="10" borderId="10" xfId="0" applyFont="1" applyFill="1" applyBorder="1" applyAlignment="1">
      <alignment horizontal="center" vertical="center" wrapText="1"/>
    </xf>
    <xf numFmtId="0" fontId="131" fillId="0" borderId="18" xfId="0" applyFont="1" applyBorder="1" applyAlignment="1" applyProtection="1">
      <alignment vertical="top" wrapText="1"/>
      <protection/>
    </xf>
    <xf numFmtId="0" fontId="117" fillId="0" borderId="0" xfId="0" applyFont="1" applyBorder="1" applyAlignment="1">
      <alignment horizontal="left" vertical="top" wrapText="1"/>
    </xf>
    <xf numFmtId="0" fontId="132" fillId="36" borderId="49" xfId="0" applyFont="1" applyFill="1" applyBorder="1" applyAlignment="1">
      <alignment horizontal="center" vertical="center" wrapText="1"/>
    </xf>
    <xf numFmtId="0" fontId="14" fillId="0" borderId="17" xfId="0" applyFont="1" applyBorder="1" applyAlignment="1" applyProtection="1">
      <alignment vertical="top" wrapText="1"/>
      <protection/>
    </xf>
    <xf numFmtId="0" fontId="14" fillId="0" borderId="17" xfId="0" applyFont="1" applyBorder="1" applyAlignment="1" applyProtection="1">
      <alignment horizontal="left" vertical="top" wrapText="1"/>
      <protection/>
    </xf>
    <xf numFmtId="0" fontId="37" fillId="10" borderId="46" xfId="0" applyFont="1" applyFill="1" applyBorder="1" applyAlignment="1">
      <alignment horizontal="center" vertical="center" wrapText="1"/>
    </xf>
    <xf numFmtId="0" fontId="117" fillId="33" borderId="0" xfId="0" applyFont="1" applyFill="1" applyAlignment="1">
      <alignment horizontal="left" vertical="top" wrapText="1"/>
    </xf>
    <xf numFmtId="0" fontId="32" fillId="0" borderId="18" xfId="0" applyFont="1" applyBorder="1" applyAlignment="1" applyProtection="1">
      <alignment vertical="top" wrapText="1"/>
      <protection/>
    </xf>
    <xf numFmtId="0" fontId="133" fillId="10" borderId="69" xfId="0" applyFont="1" applyFill="1" applyBorder="1" applyAlignment="1">
      <alignment vertical="top" wrapText="1"/>
    </xf>
    <xf numFmtId="0" fontId="12" fillId="10" borderId="31" xfId="0" applyFont="1" applyFill="1" applyBorder="1" applyAlignment="1">
      <alignment horizontal="left" vertical="top" wrapText="1"/>
    </xf>
    <xf numFmtId="0" fontId="12" fillId="10" borderId="44" xfId="0" applyFont="1" applyFill="1" applyBorder="1" applyAlignment="1">
      <alignment horizontal="left" vertical="top" wrapText="1"/>
    </xf>
    <xf numFmtId="0" fontId="133" fillId="10" borderId="60" xfId="0" applyFont="1" applyFill="1" applyBorder="1" applyAlignment="1">
      <alignment horizontal="center" vertical="top" wrapText="1"/>
    </xf>
    <xf numFmtId="0" fontId="12" fillId="10" borderId="36" xfId="0" applyFont="1" applyFill="1" applyBorder="1" applyAlignment="1">
      <alignment horizontal="left" vertical="top" wrapText="1"/>
    </xf>
    <xf numFmtId="0" fontId="12" fillId="10" borderId="43" xfId="0" applyFont="1" applyFill="1" applyBorder="1" applyAlignment="1">
      <alignment horizontal="left" vertical="top" wrapText="1"/>
    </xf>
    <xf numFmtId="0" fontId="133" fillId="10" borderId="68" xfId="0" applyFont="1" applyFill="1" applyBorder="1" applyAlignment="1">
      <alignment horizontal="center" vertical="top" wrapText="1"/>
    </xf>
    <xf numFmtId="0" fontId="105" fillId="31" borderId="10" xfId="0" applyFont="1" applyFill="1" applyBorder="1" applyAlignment="1" applyProtection="1">
      <alignment/>
      <protection locked="0"/>
    </xf>
    <xf numFmtId="0" fontId="0" fillId="10" borderId="36" xfId="0" applyFill="1" applyBorder="1" applyAlignment="1">
      <alignment/>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1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12" fillId="33" borderId="45" xfId="0" applyFont="1" applyFill="1" applyBorder="1" applyAlignment="1" applyProtection="1">
      <alignment horizontal="left" vertical="center" wrapText="1"/>
      <protection/>
    </xf>
    <xf numFmtId="0" fontId="2" fillId="10" borderId="22"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protection/>
    </xf>
    <xf numFmtId="0" fontId="106" fillId="33" borderId="57" xfId="0" applyFont="1" applyFill="1" applyBorder="1" applyAlignment="1" applyProtection="1">
      <alignment horizontal="left" vertical="top" wrapText="1"/>
      <protection/>
    </xf>
    <xf numFmtId="0" fontId="106" fillId="0" borderId="40" xfId="0" applyFont="1" applyFill="1" applyBorder="1" applyAlignment="1" applyProtection="1">
      <alignment horizontal="left" vertical="top" wrapText="1"/>
      <protection/>
    </xf>
    <xf numFmtId="0" fontId="106" fillId="33" borderId="40" xfId="0" applyFont="1" applyFill="1" applyBorder="1" applyAlignment="1" applyProtection="1">
      <alignment horizontal="center" vertical="center" wrapText="1"/>
      <protection/>
    </xf>
    <xf numFmtId="0" fontId="106" fillId="33" borderId="57" xfId="0" applyFont="1" applyFill="1" applyBorder="1" applyAlignment="1" applyProtection="1">
      <alignment horizontal="center" vertical="center" wrapText="1"/>
      <protection/>
    </xf>
    <xf numFmtId="0" fontId="106" fillId="0" borderId="15" xfId="0" applyFont="1" applyBorder="1" applyAlignment="1">
      <alignment horizontal="center" vertical="center" wrapText="1"/>
    </xf>
    <xf numFmtId="0" fontId="106" fillId="0" borderId="31" xfId="0" applyFont="1" applyBorder="1" applyAlignment="1">
      <alignment horizontal="center" vertical="center" wrapText="1"/>
    </xf>
    <xf numFmtId="0" fontId="106" fillId="33" borderId="31" xfId="0" applyFont="1" applyFill="1" applyBorder="1" applyAlignment="1" applyProtection="1">
      <alignment horizontal="left" vertical="top" wrapText="1"/>
      <protection/>
    </xf>
    <xf numFmtId="0" fontId="106" fillId="33" borderId="34" xfId="0" applyFont="1" applyFill="1" applyBorder="1" applyAlignment="1" applyProtection="1">
      <alignment horizontal="center" vertical="center" wrapText="1"/>
      <protection/>
    </xf>
    <xf numFmtId="0" fontId="106" fillId="33" borderId="55" xfId="0" applyFont="1" applyFill="1" applyBorder="1" applyAlignment="1" applyProtection="1">
      <alignment vertical="center" wrapText="1"/>
      <protection/>
    </xf>
    <xf numFmtId="0" fontId="106" fillId="33" borderId="32" xfId="0" applyFont="1" applyFill="1" applyBorder="1" applyAlignment="1" applyProtection="1">
      <alignment horizontal="center" vertical="center" wrapText="1"/>
      <protection/>
    </xf>
    <xf numFmtId="0" fontId="106" fillId="33" borderId="17" xfId="0" applyFont="1" applyFill="1" applyBorder="1" applyAlignment="1" applyProtection="1">
      <alignment horizontal="center" vertical="center" wrapText="1"/>
      <protection/>
    </xf>
    <xf numFmtId="0" fontId="106" fillId="33" borderId="18" xfId="0" applyFont="1" applyFill="1" applyBorder="1" applyAlignment="1" applyProtection="1">
      <alignment horizontal="left" vertical="center" wrapText="1"/>
      <protection/>
    </xf>
    <xf numFmtId="0" fontId="106" fillId="33" borderId="18" xfId="0" applyFont="1" applyFill="1" applyBorder="1" applyAlignment="1" applyProtection="1">
      <alignment horizontal="center" vertical="center" wrapText="1"/>
      <protection/>
    </xf>
    <xf numFmtId="0" fontId="106" fillId="13" borderId="31" xfId="0" applyFont="1" applyFill="1" applyBorder="1" applyAlignment="1" applyProtection="1">
      <alignment horizontal="left" vertical="center" wrapText="1"/>
      <protection/>
    </xf>
    <xf numFmtId="0" fontId="106" fillId="0" borderId="63" xfId="0" applyFont="1" applyBorder="1" applyAlignment="1">
      <alignment horizontal="center" vertical="center" wrapText="1"/>
    </xf>
    <xf numFmtId="0" fontId="106" fillId="0" borderId="65" xfId="0" applyFont="1" applyBorder="1" applyAlignment="1">
      <alignment horizontal="center" vertical="center" wrapText="1"/>
    </xf>
    <xf numFmtId="0" fontId="106" fillId="33" borderId="15" xfId="0" applyFont="1" applyFill="1" applyBorder="1" applyAlignment="1" applyProtection="1">
      <alignment horizontal="left" vertical="center" wrapText="1"/>
      <protection/>
    </xf>
    <xf numFmtId="0" fontId="106" fillId="0" borderId="42" xfId="0" applyFont="1" applyBorder="1" applyAlignment="1">
      <alignment horizontal="center" vertical="center" wrapText="1"/>
    </xf>
    <xf numFmtId="0" fontId="106" fillId="33" borderId="42" xfId="0" applyFont="1" applyFill="1" applyBorder="1" applyAlignment="1" applyProtection="1">
      <alignment horizontal="center" vertical="center" wrapText="1"/>
      <protection/>
    </xf>
    <xf numFmtId="0" fontId="106" fillId="0" borderId="63" xfId="0" applyFont="1" applyBorder="1" applyAlignment="1">
      <alignment horizontal="center" vertical="center"/>
    </xf>
    <xf numFmtId="0" fontId="106" fillId="0" borderId="33" xfId="0" applyFont="1" applyBorder="1" applyAlignment="1">
      <alignment horizontal="left" vertical="center" wrapText="1"/>
    </xf>
    <xf numFmtId="0" fontId="106" fillId="0" borderId="32" xfId="0" applyFont="1" applyBorder="1" applyAlignment="1">
      <alignment horizontal="left" vertical="center" wrapText="1"/>
    </xf>
    <xf numFmtId="0" fontId="106" fillId="0" borderId="15" xfId="0" applyFont="1" applyBorder="1" applyAlignment="1">
      <alignment horizontal="left" vertical="center" wrapText="1"/>
    </xf>
    <xf numFmtId="0" fontId="106" fillId="0" borderId="18" xfId="0" applyFont="1" applyBorder="1" applyAlignment="1">
      <alignment horizontal="center" vertical="center" wrapText="1"/>
    </xf>
    <xf numFmtId="0" fontId="106" fillId="0" borderId="34" xfId="0" applyFont="1" applyBorder="1" applyAlignment="1">
      <alignment horizontal="center" vertical="center" wrapText="1"/>
    </xf>
    <xf numFmtId="0" fontId="106" fillId="33" borderId="15" xfId="0" applyFont="1" applyFill="1" applyBorder="1" applyAlignment="1">
      <alignment horizontal="center" vertical="center" wrapText="1"/>
    </xf>
    <xf numFmtId="0" fontId="106" fillId="33" borderId="31" xfId="0" applyFont="1" applyFill="1" applyBorder="1" applyAlignment="1">
      <alignment horizontal="center" vertical="center" wrapText="1"/>
    </xf>
    <xf numFmtId="0" fontId="106" fillId="33" borderId="34" xfId="0" applyFont="1" applyFill="1" applyBorder="1" applyAlignment="1">
      <alignment horizontal="center" vertical="center" wrapText="1"/>
    </xf>
    <xf numFmtId="0" fontId="106" fillId="13" borderId="15" xfId="0" applyFont="1" applyFill="1" applyBorder="1" applyAlignment="1">
      <alignment horizontal="center" vertical="center" wrapText="1"/>
    </xf>
    <xf numFmtId="0" fontId="106" fillId="13" borderId="31" xfId="0" applyFont="1" applyFill="1" applyBorder="1" applyAlignment="1">
      <alignment horizontal="center" vertical="center" wrapText="1"/>
    </xf>
    <xf numFmtId="0" fontId="106" fillId="13" borderId="34" xfId="0" applyFont="1" applyFill="1" applyBorder="1" applyAlignment="1">
      <alignment horizontal="center" vertical="center" wrapText="1"/>
    </xf>
    <xf numFmtId="0" fontId="106" fillId="13" borderId="31" xfId="0" applyFont="1" applyFill="1" applyBorder="1" applyAlignment="1">
      <alignment horizontal="center" vertical="top" wrapText="1"/>
    </xf>
    <xf numFmtId="0" fontId="106" fillId="13" borderId="34" xfId="0" applyFont="1" applyFill="1" applyBorder="1" applyAlignment="1">
      <alignment horizontal="center" vertical="top" wrapText="1"/>
    </xf>
    <xf numFmtId="0" fontId="106" fillId="0" borderId="15" xfId="0" applyFont="1" applyBorder="1" applyAlignment="1">
      <alignment horizontal="center" vertical="top" wrapText="1"/>
    </xf>
    <xf numFmtId="0" fontId="106" fillId="0" borderId="31" xfId="0" applyFont="1" applyBorder="1" applyAlignment="1">
      <alignment horizontal="center" vertical="top" wrapText="1"/>
    </xf>
    <xf numFmtId="0" fontId="106" fillId="0" borderId="34" xfId="0" applyFont="1" applyBorder="1" applyAlignment="1">
      <alignment horizontal="center" vertical="top" wrapText="1"/>
    </xf>
    <xf numFmtId="0" fontId="106" fillId="13" borderId="15" xfId="0" applyFont="1" applyFill="1" applyBorder="1" applyAlignment="1">
      <alignment horizontal="center" vertical="top" wrapText="1"/>
    </xf>
    <xf numFmtId="0" fontId="106" fillId="33" borderId="65" xfId="0" applyFont="1" applyFill="1" applyBorder="1" applyAlignment="1" applyProtection="1">
      <alignment horizontal="center" vertical="center" wrapText="1"/>
      <protection/>
    </xf>
    <xf numFmtId="0" fontId="106" fillId="0" borderId="41" xfId="0" applyFont="1" applyFill="1" applyBorder="1" applyAlignment="1">
      <alignment horizontal="center" vertical="center" wrapText="1"/>
    </xf>
    <xf numFmtId="0" fontId="134" fillId="36" borderId="49" xfId="0" applyFont="1" applyFill="1" applyBorder="1" applyAlignment="1">
      <alignment horizontal="center" vertical="center" wrapText="1"/>
    </xf>
    <xf numFmtId="0" fontId="134" fillId="36" borderId="21" xfId="0" applyFont="1" applyFill="1" applyBorder="1" applyAlignment="1">
      <alignment horizontal="center" vertical="center" wrapText="1"/>
    </xf>
    <xf numFmtId="0" fontId="134" fillId="36" borderId="69" xfId="0" applyFont="1" applyFill="1" applyBorder="1" applyAlignment="1">
      <alignment horizontal="center" vertical="center" wrapText="1"/>
    </xf>
    <xf numFmtId="0" fontId="135" fillId="36" borderId="49" xfId="0" applyFont="1" applyFill="1" applyBorder="1" applyAlignment="1">
      <alignment horizontal="center" vertical="center" wrapText="1"/>
    </xf>
    <xf numFmtId="0" fontId="111" fillId="6" borderId="41" xfId="0" applyFont="1" applyFill="1" applyBorder="1" applyAlignment="1" applyProtection="1">
      <alignment horizontal="center" vertical="center" wrapText="1"/>
      <protection/>
    </xf>
    <xf numFmtId="0" fontId="111" fillId="6" borderId="42" xfId="0" applyFont="1" applyFill="1" applyBorder="1" applyAlignment="1" applyProtection="1">
      <alignment horizontal="center" vertical="center" wrapText="1"/>
      <protection/>
    </xf>
    <xf numFmtId="0" fontId="111" fillId="6" borderId="62" xfId="0" applyFont="1" applyFill="1" applyBorder="1" applyAlignment="1" applyProtection="1">
      <alignment horizontal="center" vertical="center"/>
      <protection/>
    </xf>
    <xf numFmtId="0" fontId="101" fillId="35" borderId="42" xfId="55" applyFill="1" applyBorder="1" applyAlignment="1" applyProtection="1">
      <alignment horizontal="center" vertical="center"/>
      <protection locked="0"/>
    </xf>
    <xf numFmtId="0" fontId="101" fillId="35" borderId="30" xfId="55" applyFill="1" applyBorder="1" applyAlignment="1" applyProtection="1">
      <alignment horizontal="center" vertical="center" wrapText="1"/>
      <protection locked="0"/>
    </xf>
    <xf numFmtId="0" fontId="101" fillId="35" borderId="41" xfId="55" applyFill="1" applyBorder="1" applyAlignment="1" applyProtection="1">
      <alignment horizontal="center" vertical="center" wrapText="1"/>
      <protection locked="0"/>
    </xf>
    <xf numFmtId="0" fontId="111" fillId="6" borderId="38" xfId="0" applyFont="1" applyFill="1" applyBorder="1" applyAlignment="1" applyProtection="1">
      <alignment horizontal="center" vertical="center" wrapText="1"/>
      <protection/>
    </xf>
    <xf numFmtId="0" fontId="101" fillId="35" borderId="30" xfId="55" applyFill="1" applyBorder="1" applyAlignment="1" applyProtection="1">
      <alignment horizontal="center" vertical="center"/>
      <protection locked="0"/>
    </xf>
    <xf numFmtId="0" fontId="101" fillId="31" borderId="30" xfId="55" applyBorder="1" applyAlignment="1" applyProtection="1">
      <alignment horizontal="center" vertical="center"/>
      <protection locked="0"/>
    </xf>
    <xf numFmtId="0" fontId="111" fillId="6" borderId="30" xfId="0" applyFont="1" applyFill="1" applyBorder="1" applyAlignment="1" applyProtection="1">
      <alignment horizontal="center" vertical="center" wrapText="1"/>
      <protection/>
    </xf>
    <xf numFmtId="0" fontId="106" fillId="33" borderId="10" xfId="0" applyFont="1" applyFill="1" applyBorder="1" applyAlignment="1">
      <alignment vertical="top" wrapText="1"/>
    </xf>
    <xf numFmtId="165" fontId="2" fillId="33" borderId="46" xfId="0" applyNumberFormat="1" applyFont="1" applyFill="1" applyBorder="1" applyAlignment="1" applyProtection="1">
      <alignment horizontal="left"/>
      <protection/>
    </xf>
    <xf numFmtId="165" fontId="2" fillId="33" borderId="16" xfId="0" applyNumberFormat="1" applyFont="1" applyFill="1" applyBorder="1" applyAlignment="1" applyProtection="1">
      <alignment horizontal="left"/>
      <protection/>
    </xf>
    <xf numFmtId="0" fontId="3" fillId="10" borderId="22" xfId="0" applyFont="1" applyFill="1" applyBorder="1" applyAlignment="1" applyProtection="1">
      <alignment horizontal="right" wrapText="1"/>
      <protection/>
    </xf>
    <xf numFmtId="0" fontId="3" fillId="10" borderId="23"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2" xfId="0" applyFont="1" applyFill="1" applyBorder="1" applyAlignment="1" applyProtection="1">
      <alignment horizontal="right" vertical="top" wrapText="1"/>
      <protection/>
    </xf>
    <xf numFmtId="0" fontId="3" fillId="10" borderId="23" xfId="0" applyFont="1" applyFill="1" applyBorder="1" applyAlignment="1" applyProtection="1">
      <alignment horizontal="right" vertical="top" wrapText="1"/>
      <protection/>
    </xf>
    <xf numFmtId="0" fontId="3" fillId="1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1" fillId="33" borderId="45" xfId="0" applyFont="1" applyFill="1" applyBorder="1" applyAlignment="1" applyProtection="1">
      <alignment horizontal="center"/>
      <protection/>
    </xf>
    <xf numFmtId="0" fontId="11" fillId="33" borderId="69" xfId="0" applyFont="1" applyFill="1" applyBorder="1" applyAlignment="1" applyProtection="1">
      <alignment horizontal="center"/>
      <protection/>
    </xf>
    <xf numFmtId="0" fontId="11" fillId="33" borderId="49" xfId="0" applyFont="1" applyFill="1" applyBorder="1" applyAlignment="1" applyProtection="1">
      <alignment horizontal="center"/>
      <protection/>
    </xf>
    <xf numFmtId="0" fontId="9" fillId="10" borderId="0" xfId="0" applyFont="1" applyFill="1" applyBorder="1" applyAlignment="1" applyProtection="1">
      <alignment vertical="top" wrapText="1"/>
      <protection/>
    </xf>
    <xf numFmtId="3" fontId="136" fillId="33" borderId="45" xfId="0" applyNumberFormat="1" applyFont="1" applyFill="1" applyBorder="1" applyAlignment="1" applyProtection="1">
      <alignment horizontal="center" vertical="top" wrapText="1"/>
      <protection locked="0"/>
    </xf>
    <xf numFmtId="3" fontId="118" fillId="33" borderId="49" xfId="0" applyNumberFormat="1" applyFont="1" applyFill="1" applyBorder="1" applyAlignment="1" applyProtection="1">
      <alignment horizontal="center" vertical="top" wrapText="1"/>
      <protection locked="0"/>
    </xf>
    <xf numFmtId="0" fontId="2" fillId="33" borderId="45" xfId="0" applyFont="1" applyFill="1" applyBorder="1" applyAlignment="1" applyProtection="1">
      <alignment horizontal="left" vertical="top" wrapText="1"/>
      <protection locked="0"/>
    </xf>
    <xf numFmtId="0" fontId="2" fillId="33" borderId="49"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center" wrapText="1"/>
      <protection/>
    </xf>
    <xf numFmtId="0" fontId="3" fillId="10" borderId="25"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33" borderId="45" xfId="0" applyFont="1" applyFill="1" applyBorder="1" applyAlignment="1" applyProtection="1">
      <alignment vertical="top" wrapText="1"/>
      <protection locked="0"/>
    </xf>
    <xf numFmtId="0" fontId="2" fillId="33" borderId="49" xfId="0" applyFont="1" applyFill="1" applyBorder="1" applyAlignment="1" applyProtection="1">
      <alignment vertical="top" wrapText="1"/>
      <protection locked="0"/>
    </xf>
    <xf numFmtId="3" fontId="2" fillId="33" borderId="45" xfId="0" applyNumberFormat="1" applyFont="1" applyFill="1" applyBorder="1" applyAlignment="1" applyProtection="1">
      <alignment vertical="top" wrapText="1"/>
      <protection locked="0"/>
    </xf>
    <xf numFmtId="3" fontId="2" fillId="33" borderId="49" xfId="0" applyNumberFormat="1" applyFont="1" applyFill="1" applyBorder="1" applyAlignment="1" applyProtection="1">
      <alignment vertical="top" wrapText="1"/>
      <protection locked="0"/>
    </xf>
    <xf numFmtId="0" fontId="8" fillId="10" borderId="0" xfId="0" applyFont="1" applyFill="1" applyBorder="1" applyAlignment="1" applyProtection="1">
      <alignment horizontal="center"/>
      <protection/>
    </xf>
    <xf numFmtId="0" fontId="8" fillId="10" borderId="22" xfId="0" applyFont="1" applyFill="1" applyBorder="1" applyAlignment="1" applyProtection="1">
      <alignment horizontal="center" wrapText="1"/>
      <protection/>
    </xf>
    <xf numFmtId="0" fontId="8" fillId="10" borderId="0" xfId="0" applyFont="1" applyFill="1" applyBorder="1" applyAlignment="1" applyProtection="1">
      <alignment horizontal="center" wrapText="1"/>
      <protection/>
    </xf>
    <xf numFmtId="0" fontId="5" fillId="10" borderId="0" xfId="0" applyFont="1" applyFill="1" applyBorder="1" applyAlignment="1" applyProtection="1">
      <alignment horizontal="left" vertical="center" wrapText="1"/>
      <protection/>
    </xf>
    <xf numFmtId="0" fontId="5" fillId="10" borderId="0" xfId="0" applyFont="1" applyFill="1" applyBorder="1" applyAlignment="1" applyProtection="1">
      <alignment horizontal="left" vertical="top" wrapText="1"/>
      <protection/>
    </xf>
    <xf numFmtId="0" fontId="12" fillId="10" borderId="22" xfId="0" applyFont="1" applyFill="1" applyBorder="1" applyAlignment="1" applyProtection="1">
      <alignment horizontal="center" wrapText="1"/>
      <protection/>
    </xf>
    <xf numFmtId="0" fontId="12" fillId="10" borderId="0" xfId="0" applyFont="1" applyFill="1" applyBorder="1" applyAlignment="1" applyProtection="1">
      <alignment horizontal="center" wrapText="1"/>
      <protection/>
    </xf>
    <xf numFmtId="0" fontId="13" fillId="10" borderId="0" xfId="0" applyFont="1" applyFill="1" applyBorder="1" applyAlignment="1" applyProtection="1">
      <alignment horizontal="left" vertical="top" wrapText="1"/>
      <protection/>
    </xf>
    <xf numFmtId="0" fontId="12" fillId="33" borderId="45" xfId="0" applyFont="1" applyFill="1" applyBorder="1" applyAlignment="1" applyProtection="1">
      <alignment horizontal="center" vertical="top" wrapText="1"/>
      <protection/>
    </xf>
    <xf numFmtId="0" fontId="12" fillId="33" borderId="69" xfId="0" applyFont="1" applyFill="1" applyBorder="1" applyAlignment="1" applyProtection="1">
      <alignment horizontal="center" vertical="top" wrapText="1"/>
      <protection/>
    </xf>
    <xf numFmtId="0" fontId="12" fillId="33" borderId="49" xfId="0" applyFont="1" applyFill="1" applyBorder="1" applyAlignment="1" applyProtection="1">
      <alignment horizontal="center" vertical="top" wrapText="1"/>
      <protection/>
    </xf>
    <xf numFmtId="0" fontId="12" fillId="33" borderId="14" xfId="0" applyFont="1" applyFill="1" applyBorder="1" applyAlignment="1" applyProtection="1">
      <alignment horizontal="center" vertical="top" wrapText="1"/>
      <protection/>
    </xf>
    <xf numFmtId="0" fontId="12" fillId="33" borderId="37" xfId="0" applyFont="1" applyFill="1" applyBorder="1" applyAlignment="1" applyProtection="1">
      <alignment horizontal="center" vertical="top" wrapText="1"/>
      <protection/>
    </xf>
    <xf numFmtId="0" fontId="12" fillId="33" borderId="15" xfId="0" applyFont="1" applyFill="1" applyBorder="1" applyAlignment="1" applyProtection="1">
      <alignment horizontal="center" vertical="top" wrapText="1"/>
      <protection/>
    </xf>
    <xf numFmtId="0" fontId="12" fillId="33" borderId="34" xfId="0" applyFont="1" applyFill="1" applyBorder="1" applyAlignment="1" applyProtection="1">
      <alignment horizontal="center" vertical="top" wrapText="1"/>
      <protection/>
    </xf>
    <xf numFmtId="0" fontId="12" fillId="33" borderId="55" xfId="0" applyFont="1" applyFill="1" applyBorder="1" applyAlignment="1" applyProtection="1">
      <alignment horizontal="center" vertical="top" wrapText="1"/>
      <protection/>
    </xf>
    <xf numFmtId="0" fontId="12" fillId="33" borderId="17" xfId="0" applyFont="1" applyFill="1" applyBorder="1" applyAlignment="1" applyProtection="1">
      <alignment horizontal="center" vertical="top" wrapText="1"/>
      <protection/>
    </xf>
    <xf numFmtId="0" fontId="110" fillId="10" borderId="0" xfId="0" applyFont="1" applyFill="1" applyAlignment="1">
      <alignment horizontal="left" wrapText="1"/>
    </xf>
    <xf numFmtId="0" fontId="9" fillId="10" borderId="0" xfId="0" applyFont="1" applyFill="1" applyBorder="1" applyAlignment="1" applyProtection="1">
      <alignment horizontal="left" vertical="top" wrapText="1"/>
      <protection/>
    </xf>
    <xf numFmtId="0" fontId="12" fillId="10" borderId="0" xfId="0" applyFont="1" applyFill="1" applyBorder="1" applyAlignment="1" applyProtection="1">
      <alignment horizontal="left" vertical="top" wrapText="1"/>
      <protection/>
    </xf>
    <xf numFmtId="0" fontId="13" fillId="33" borderId="27" xfId="0" applyFont="1" applyFill="1" applyBorder="1" applyAlignment="1" applyProtection="1">
      <alignment horizontal="center" vertical="top" wrapText="1"/>
      <protection/>
    </xf>
    <xf numFmtId="0" fontId="13" fillId="33" borderId="18" xfId="0" applyFont="1" applyFill="1" applyBorder="1" applyAlignment="1" applyProtection="1">
      <alignment horizontal="center" vertical="top" wrapText="1"/>
      <protection/>
    </xf>
    <xf numFmtId="0" fontId="106" fillId="33" borderId="70" xfId="0" applyFont="1" applyFill="1" applyBorder="1" applyAlignment="1" applyProtection="1">
      <alignment horizontal="left" vertical="top" wrapText="1"/>
      <protection/>
    </xf>
    <xf numFmtId="0" fontId="106" fillId="33" borderId="42" xfId="0" applyFont="1" applyFill="1" applyBorder="1" applyAlignment="1" applyProtection="1">
      <alignment horizontal="left" vertical="top" wrapText="1"/>
      <protection/>
    </xf>
    <xf numFmtId="0" fontId="106" fillId="33" borderId="70" xfId="0" applyFont="1" applyFill="1" applyBorder="1" applyAlignment="1" applyProtection="1">
      <alignment vertical="top" wrapText="1"/>
      <protection/>
    </xf>
    <xf numFmtId="0" fontId="106" fillId="33" borderId="42" xfId="0" applyFont="1" applyFill="1" applyBorder="1" applyAlignment="1" applyProtection="1">
      <alignment vertical="top" wrapText="1"/>
      <protection/>
    </xf>
    <xf numFmtId="0" fontId="137" fillId="33" borderId="70" xfId="0" applyFont="1" applyFill="1" applyBorder="1" applyAlignment="1" applyProtection="1">
      <alignment vertical="top" wrapText="1"/>
      <protection/>
    </xf>
    <xf numFmtId="0" fontId="137" fillId="33" borderId="42" xfId="0" applyFont="1" applyFill="1" applyBorder="1" applyAlignment="1" applyProtection="1">
      <alignment vertical="top" wrapText="1"/>
      <protection/>
    </xf>
    <xf numFmtId="0" fontId="12" fillId="33" borderId="15" xfId="0" applyFont="1" applyFill="1" applyBorder="1" applyAlignment="1" applyProtection="1">
      <alignment vertical="top" wrapText="1"/>
      <protection/>
    </xf>
    <xf numFmtId="0" fontId="12" fillId="33" borderId="34" xfId="0" applyFont="1" applyFill="1" applyBorder="1" applyAlignment="1" applyProtection="1">
      <alignment vertical="top" wrapText="1"/>
      <protection/>
    </xf>
    <xf numFmtId="0" fontId="12" fillId="33" borderId="70" xfId="0" applyFont="1" applyFill="1" applyBorder="1" applyAlignment="1" applyProtection="1">
      <alignment horizontal="left" vertical="top" wrapText="1"/>
      <protection/>
    </xf>
    <xf numFmtId="0" fontId="12" fillId="33" borderId="42" xfId="0" applyFont="1" applyFill="1" applyBorder="1" applyAlignment="1" applyProtection="1">
      <alignment horizontal="left" vertical="top" wrapText="1"/>
      <protection/>
    </xf>
    <xf numFmtId="0" fontId="110" fillId="10" borderId="0" xfId="0" applyFont="1" applyFill="1" applyAlignment="1">
      <alignment horizontal="left"/>
    </xf>
    <xf numFmtId="0" fontId="128" fillId="10" borderId="0" xfId="0" applyFont="1" applyFill="1" applyAlignment="1">
      <alignment horizontal="left"/>
    </xf>
    <xf numFmtId="0" fontId="106" fillId="33" borderId="71" xfId="0" applyFont="1" applyFill="1" applyBorder="1" applyAlignment="1" applyProtection="1">
      <alignment horizontal="left" vertical="top" wrapText="1"/>
      <protection/>
    </xf>
    <xf numFmtId="0" fontId="106" fillId="33" borderId="63" xfId="0" applyFont="1" applyFill="1" applyBorder="1" applyAlignment="1" applyProtection="1">
      <alignment horizontal="left" vertical="top" wrapText="1"/>
      <protection/>
    </xf>
    <xf numFmtId="0" fontId="12" fillId="33" borderId="70" xfId="0" applyFont="1" applyFill="1" applyBorder="1" applyAlignment="1" applyProtection="1">
      <alignment horizontal="left" vertical="center" wrapText="1"/>
      <protection/>
    </xf>
    <xf numFmtId="0" fontId="12" fillId="33" borderId="38" xfId="0" applyFont="1" applyFill="1" applyBorder="1" applyAlignment="1" applyProtection="1">
      <alignment horizontal="left" vertical="center" wrapText="1"/>
      <protection/>
    </xf>
    <xf numFmtId="0" fontId="12" fillId="33" borderId="42" xfId="0" applyFont="1" applyFill="1" applyBorder="1" applyAlignment="1" applyProtection="1">
      <alignment horizontal="left" vertical="center" wrapText="1"/>
      <protection/>
    </xf>
    <xf numFmtId="0" fontId="12" fillId="33" borderId="72" xfId="0" applyFont="1" applyFill="1" applyBorder="1" applyAlignment="1" applyProtection="1">
      <alignment horizontal="left" vertical="center" wrapText="1"/>
      <protection/>
    </xf>
    <xf numFmtId="0" fontId="12" fillId="33" borderId="73" xfId="0" applyFont="1" applyFill="1" applyBorder="1" applyAlignment="1" applyProtection="1">
      <alignment horizontal="left" vertical="center" wrapText="1"/>
      <protection/>
    </xf>
    <xf numFmtId="0" fontId="12" fillId="33" borderId="65" xfId="0" applyFont="1" applyFill="1" applyBorder="1" applyAlignment="1" applyProtection="1">
      <alignment horizontal="left" vertical="center" wrapText="1"/>
      <protection/>
    </xf>
    <xf numFmtId="0" fontId="24" fillId="10" borderId="25" xfId="0" applyFont="1" applyFill="1" applyBorder="1" applyAlignment="1" applyProtection="1">
      <alignment horizontal="left" wrapText="1"/>
      <protection/>
    </xf>
    <xf numFmtId="0" fontId="2" fillId="10" borderId="25" xfId="0" applyFont="1" applyFill="1" applyBorder="1" applyAlignment="1" applyProtection="1">
      <alignment horizontal="left" wrapText="1"/>
      <protection/>
    </xf>
    <xf numFmtId="0" fontId="12" fillId="33" borderId="71" xfId="0" applyFont="1" applyFill="1" applyBorder="1" applyAlignment="1" applyProtection="1">
      <alignment horizontal="left" vertical="center" wrapText="1"/>
      <protection/>
    </xf>
    <xf numFmtId="0" fontId="12" fillId="33" borderId="74" xfId="0" applyFont="1" applyFill="1" applyBorder="1" applyAlignment="1" applyProtection="1">
      <alignment horizontal="left" vertical="center" wrapText="1"/>
      <protection/>
    </xf>
    <xf numFmtId="0" fontId="12" fillId="33" borderId="63" xfId="0" applyFont="1" applyFill="1" applyBorder="1" applyAlignment="1" applyProtection="1">
      <alignment horizontal="left" vertical="center" wrapText="1"/>
      <protection/>
    </xf>
    <xf numFmtId="0" fontId="98" fillId="33" borderId="69" xfId="52" applyFill="1" applyBorder="1" applyAlignment="1" applyProtection="1">
      <alignment horizontal="center"/>
      <protection locked="0"/>
    </xf>
    <xf numFmtId="0" fontId="2" fillId="33" borderId="69" xfId="0" applyFont="1" applyFill="1" applyBorder="1" applyAlignment="1" applyProtection="1">
      <alignment horizontal="center"/>
      <protection locked="0"/>
    </xf>
    <xf numFmtId="0" fontId="2" fillId="33" borderId="49" xfId="0" applyFont="1" applyFill="1" applyBorder="1" applyAlignment="1" applyProtection="1">
      <alignment horizontal="center"/>
      <protection locked="0"/>
    </xf>
    <xf numFmtId="0" fontId="106" fillId="33" borderId="40" xfId="0" applyFont="1" applyFill="1" applyBorder="1" applyAlignment="1" applyProtection="1">
      <alignment horizontal="center" vertical="center" wrapText="1"/>
      <protection/>
    </xf>
    <xf numFmtId="0" fontId="106" fillId="33" borderId="57" xfId="0" applyFont="1" applyFill="1" applyBorder="1" applyAlignment="1" applyProtection="1">
      <alignment horizontal="center" vertical="center" wrapText="1"/>
      <protection/>
    </xf>
    <xf numFmtId="0" fontId="2" fillId="10" borderId="22"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protection/>
    </xf>
    <xf numFmtId="0" fontId="19" fillId="10" borderId="0" xfId="0" applyFont="1" applyFill="1" applyBorder="1" applyAlignment="1" applyProtection="1">
      <alignment horizontal="center" vertical="center" wrapText="1"/>
      <protection/>
    </xf>
    <xf numFmtId="0" fontId="106" fillId="0" borderId="0" xfId="0" applyFont="1" applyFill="1" applyBorder="1" applyAlignment="1" applyProtection="1">
      <alignment horizontal="left" vertical="center" wrapText="1"/>
      <protection/>
    </xf>
    <xf numFmtId="0" fontId="106" fillId="0" borderId="25" xfId="0" applyFont="1" applyFill="1" applyBorder="1" applyAlignment="1" applyProtection="1">
      <alignment horizontal="left" vertical="center" wrapText="1"/>
      <protection/>
    </xf>
    <xf numFmtId="0" fontId="12" fillId="0" borderId="19" xfId="0" applyFont="1" applyFill="1" applyBorder="1" applyAlignment="1" applyProtection="1">
      <alignment horizontal="left" vertical="center" wrapText="1"/>
      <protection/>
    </xf>
    <xf numFmtId="0" fontId="12" fillId="0" borderId="20" xfId="0" applyFont="1" applyFill="1" applyBorder="1" applyAlignment="1" applyProtection="1">
      <alignment horizontal="left" vertical="center" wrapText="1"/>
      <protection/>
    </xf>
    <xf numFmtId="0" fontId="12" fillId="0" borderId="21"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0" fontId="12" fillId="0" borderId="23" xfId="0" applyFont="1" applyFill="1" applyBorder="1" applyAlignment="1" applyProtection="1">
      <alignment horizontal="left" vertical="center" wrapText="1"/>
      <protection/>
    </xf>
    <xf numFmtId="0" fontId="12" fillId="0" borderId="24" xfId="0" applyFont="1" applyFill="1" applyBorder="1" applyAlignment="1" applyProtection="1">
      <alignment horizontal="left" vertical="center" wrapText="1"/>
      <protection/>
    </xf>
    <xf numFmtId="0" fontId="12" fillId="0" borderId="25" xfId="0" applyFont="1" applyFill="1" applyBorder="1" applyAlignment="1" applyProtection="1">
      <alignment horizontal="left" vertical="center" wrapText="1"/>
      <protection/>
    </xf>
    <xf numFmtId="0" fontId="12" fillId="0" borderId="26" xfId="0" applyFont="1" applyFill="1" applyBorder="1" applyAlignment="1" applyProtection="1">
      <alignment horizontal="left" vertical="center" wrapText="1"/>
      <protection/>
    </xf>
    <xf numFmtId="0" fontId="12" fillId="33" borderId="46" xfId="0" applyFont="1" applyFill="1" applyBorder="1" applyAlignment="1" applyProtection="1">
      <alignment horizontal="left" vertical="top" wrapText="1"/>
      <protection/>
    </xf>
    <xf numFmtId="0" fontId="12" fillId="33" borderId="48" xfId="0" applyFont="1" applyFill="1" applyBorder="1" applyAlignment="1" applyProtection="1">
      <alignment horizontal="left" vertical="top" wrapText="1"/>
      <protection/>
    </xf>
    <xf numFmtId="0" fontId="12" fillId="33" borderId="47" xfId="0" applyFont="1" applyFill="1" applyBorder="1" applyAlignment="1" applyProtection="1">
      <alignment horizontal="left" vertical="top" wrapText="1"/>
      <protection/>
    </xf>
    <xf numFmtId="0" fontId="12" fillId="33" borderId="66" xfId="0" applyNumberFormat="1" applyFont="1" applyFill="1" applyBorder="1" applyAlignment="1" applyProtection="1">
      <alignment horizontal="left" vertical="top" wrapText="1"/>
      <protection/>
    </xf>
    <xf numFmtId="0" fontId="12" fillId="33" borderId="53" xfId="0" applyNumberFormat="1" applyFont="1" applyFill="1" applyBorder="1" applyAlignment="1" applyProtection="1">
      <alignment horizontal="left" vertical="top" wrapText="1"/>
      <protection/>
    </xf>
    <xf numFmtId="0" fontId="12" fillId="33" borderId="75" xfId="0" applyNumberFormat="1" applyFont="1" applyFill="1" applyBorder="1" applyAlignment="1" applyProtection="1">
      <alignment horizontal="left" vertical="top" wrapText="1"/>
      <protection/>
    </xf>
    <xf numFmtId="0" fontId="12" fillId="0" borderId="39" xfId="0" applyNumberFormat="1" applyFont="1" applyFill="1" applyBorder="1" applyAlignment="1" applyProtection="1">
      <alignment horizontal="left" vertical="top" wrapText="1"/>
      <protection/>
    </xf>
    <xf numFmtId="0" fontId="12" fillId="0" borderId="52" xfId="0" applyNumberFormat="1" applyFont="1" applyFill="1" applyBorder="1" applyAlignment="1" applyProtection="1">
      <alignment horizontal="left" vertical="top" wrapText="1"/>
      <protection/>
    </xf>
    <xf numFmtId="0" fontId="12" fillId="0" borderId="51" xfId="0" applyNumberFormat="1" applyFont="1" applyFill="1" applyBorder="1" applyAlignment="1" applyProtection="1">
      <alignment horizontal="left" vertical="top" wrapText="1"/>
      <protection/>
    </xf>
    <xf numFmtId="0" fontId="106" fillId="33" borderId="46" xfId="0" applyFont="1" applyFill="1" applyBorder="1" applyAlignment="1">
      <alignment horizontal="center" vertical="center"/>
    </xf>
    <xf numFmtId="0" fontId="106" fillId="33" borderId="48" xfId="0" applyFont="1" applyFill="1" applyBorder="1" applyAlignment="1">
      <alignment horizontal="center" vertical="center"/>
    </xf>
    <xf numFmtId="0" fontId="106" fillId="33" borderId="47" xfId="0" applyFont="1" applyFill="1" applyBorder="1" applyAlignment="1">
      <alignment horizontal="center" vertical="center"/>
    </xf>
    <xf numFmtId="0" fontId="106" fillId="33" borderId="76" xfId="0" applyFont="1" applyFill="1" applyBorder="1" applyAlignment="1" applyProtection="1">
      <alignment horizontal="left" vertical="top" wrapText="1"/>
      <protection/>
    </xf>
    <xf numFmtId="0" fontId="106" fillId="33" borderId="43" xfId="0" applyFont="1" applyFill="1" applyBorder="1" applyAlignment="1" applyProtection="1">
      <alignment horizontal="left" vertical="top" wrapText="1"/>
      <protection/>
    </xf>
    <xf numFmtId="0" fontId="106" fillId="33" borderId="41" xfId="0" applyFont="1" applyFill="1" applyBorder="1" applyAlignment="1" applyProtection="1">
      <alignment horizontal="left" vertical="center" wrapText="1"/>
      <protection/>
    </xf>
    <xf numFmtId="0" fontId="106" fillId="33" borderId="38" xfId="0" applyFont="1" applyFill="1" applyBorder="1" applyAlignment="1" applyProtection="1">
      <alignment horizontal="left" vertical="center" wrapText="1"/>
      <protection/>
    </xf>
    <xf numFmtId="0" fontId="106" fillId="33" borderId="30" xfId="0" applyFont="1" applyFill="1" applyBorder="1" applyAlignment="1" applyProtection="1">
      <alignment horizontal="left" vertical="center" wrapText="1"/>
      <protection/>
    </xf>
    <xf numFmtId="0" fontId="128" fillId="10" borderId="0"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protection locked="0"/>
    </xf>
    <xf numFmtId="0" fontId="2" fillId="33" borderId="20" xfId="0" applyFont="1" applyFill="1" applyBorder="1" applyAlignment="1" applyProtection="1">
      <alignment horizontal="center"/>
      <protection locked="0"/>
    </xf>
    <xf numFmtId="0" fontId="2" fillId="33" borderId="21" xfId="0" applyFont="1" applyFill="1" applyBorder="1" applyAlignment="1" applyProtection="1">
      <alignment horizontal="center"/>
      <protection locked="0"/>
    </xf>
    <xf numFmtId="0" fontId="138" fillId="33" borderId="45" xfId="52" applyFont="1" applyFill="1" applyBorder="1" applyAlignment="1" applyProtection="1">
      <alignment horizontal="center"/>
      <protection locked="0"/>
    </xf>
    <xf numFmtId="0" fontId="106" fillId="33" borderId="40" xfId="0" applyFont="1" applyFill="1" applyBorder="1" applyAlignment="1" applyProtection="1">
      <alignment horizontal="left" vertical="top" wrapText="1"/>
      <protection/>
    </xf>
    <xf numFmtId="0" fontId="106" fillId="33" borderId="57" xfId="0" applyFont="1" applyFill="1" applyBorder="1" applyAlignment="1" applyProtection="1">
      <alignment horizontal="left" vertical="top" wrapText="1"/>
      <protection/>
    </xf>
    <xf numFmtId="0" fontId="106" fillId="33" borderId="36" xfId="0" applyFont="1" applyFill="1" applyBorder="1" applyAlignment="1" applyProtection="1">
      <alignment horizontal="left" vertical="top" wrapText="1"/>
      <protection/>
    </xf>
    <xf numFmtId="0" fontId="121" fillId="33" borderId="40" xfId="0" applyFont="1" applyFill="1" applyBorder="1" applyAlignment="1" applyProtection="1">
      <alignment horizontal="center" vertical="center" wrapText="1"/>
      <protection/>
    </xf>
    <xf numFmtId="0" fontId="121" fillId="33" borderId="36" xfId="0" applyFont="1" applyFill="1" applyBorder="1" applyAlignment="1" applyProtection="1">
      <alignment horizontal="center" vertical="center" wrapText="1"/>
      <protection/>
    </xf>
    <xf numFmtId="0" fontId="13" fillId="33" borderId="45" xfId="0" applyFont="1" applyFill="1" applyBorder="1" applyAlignment="1" applyProtection="1">
      <alignment horizontal="center"/>
      <protection/>
    </xf>
    <xf numFmtId="0" fontId="13" fillId="33" borderId="69" xfId="0" applyFont="1" applyFill="1" applyBorder="1" applyAlignment="1" applyProtection="1">
      <alignment horizontal="center"/>
      <protection/>
    </xf>
    <xf numFmtId="0" fontId="13" fillId="33" borderId="49" xfId="0" applyFont="1" applyFill="1" applyBorder="1" applyAlignment="1" applyProtection="1">
      <alignment horizontal="center"/>
      <protection/>
    </xf>
    <xf numFmtId="0" fontId="9" fillId="10" borderId="20" xfId="0" applyFont="1" applyFill="1" applyBorder="1" applyAlignment="1" applyProtection="1">
      <alignment horizontal="center" wrapText="1"/>
      <protection/>
    </xf>
    <xf numFmtId="0" fontId="110" fillId="0" borderId="31" xfId="0" applyFont="1" applyFill="1" applyBorder="1" applyAlignment="1" applyProtection="1">
      <alignment horizontal="left" vertical="center" wrapText="1"/>
      <protection/>
    </xf>
    <xf numFmtId="0" fontId="106" fillId="0" borderId="31" xfId="0" applyFont="1" applyFill="1" applyBorder="1" applyAlignment="1" applyProtection="1">
      <alignment horizontal="left" vertical="center" wrapText="1"/>
      <protection/>
    </xf>
    <xf numFmtId="0" fontId="106" fillId="0" borderId="40" xfId="0" applyFont="1" applyFill="1" applyBorder="1" applyAlignment="1" applyProtection="1">
      <alignment horizontal="left" vertical="top" wrapText="1"/>
      <protection/>
    </xf>
    <xf numFmtId="0" fontId="106" fillId="0" borderId="57" xfId="0" applyFont="1" applyFill="1" applyBorder="1" applyAlignment="1" applyProtection="1">
      <alignment horizontal="left" vertical="top" wrapText="1"/>
      <protection/>
    </xf>
    <xf numFmtId="0" fontId="106" fillId="0" borderId="40" xfId="0" applyNumberFormat="1" applyFont="1" applyFill="1" applyBorder="1" applyAlignment="1" applyProtection="1">
      <alignment horizontal="left" vertical="top" wrapText="1"/>
      <protection/>
    </xf>
    <xf numFmtId="0" fontId="106" fillId="0" borderId="57" xfId="0" applyNumberFormat="1" applyFont="1" applyFill="1" applyBorder="1" applyAlignment="1" applyProtection="1">
      <alignment horizontal="left" vertical="top" wrapText="1"/>
      <protection/>
    </xf>
    <xf numFmtId="0" fontId="106" fillId="13" borderId="72" xfId="0" applyFont="1" applyFill="1" applyBorder="1" applyAlignment="1" applyProtection="1">
      <alignment vertical="center" wrapText="1"/>
      <protection/>
    </xf>
    <xf numFmtId="0" fontId="106" fillId="13" borderId="73" xfId="0" applyFont="1" applyFill="1" applyBorder="1" applyAlignment="1" applyProtection="1">
      <alignment vertical="center" wrapText="1"/>
      <protection/>
    </xf>
    <xf numFmtId="0" fontId="106" fillId="13" borderId="54" xfId="0" applyFont="1" applyFill="1" applyBorder="1" applyAlignment="1" applyProtection="1">
      <alignment vertical="center" wrapText="1"/>
      <protection/>
    </xf>
    <xf numFmtId="0" fontId="106" fillId="13" borderId="56" xfId="0" applyFont="1" applyFill="1" applyBorder="1" applyAlignment="1" applyProtection="1">
      <alignment horizontal="center" vertical="center" wrapText="1"/>
      <protection/>
    </xf>
    <xf numFmtId="0" fontId="106" fillId="13" borderId="17" xfId="0" applyFont="1" applyFill="1" applyBorder="1" applyAlignment="1" applyProtection="1">
      <alignment horizontal="center" vertical="center" wrapText="1"/>
      <protection/>
    </xf>
    <xf numFmtId="0" fontId="106" fillId="13" borderId="71" xfId="0" applyFont="1" applyFill="1" applyBorder="1" applyAlignment="1" applyProtection="1">
      <alignment horizontal="left" vertical="center" wrapText="1"/>
      <protection/>
    </xf>
    <xf numFmtId="0" fontId="106" fillId="13" borderId="74" xfId="0" applyFont="1" applyFill="1" applyBorder="1" applyAlignment="1" applyProtection="1">
      <alignment horizontal="left" vertical="center" wrapText="1"/>
      <protection/>
    </xf>
    <xf numFmtId="0" fontId="106" fillId="13" borderId="35" xfId="0" applyFont="1" applyFill="1" applyBorder="1" applyAlignment="1" applyProtection="1">
      <alignment horizontal="left" vertical="center" wrapText="1"/>
      <protection/>
    </xf>
    <xf numFmtId="0" fontId="106" fillId="13" borderId="62" xfId="0" applyFont="1" applyFill="1" applyBorder="1" applyAlignment="1" applyProtection="1">
      <alignment horizontal="left" vertical="center" wrapText="1"/>
      <protection/>
    </xf>
    <xf numFmtId="0" fontId="106" fillId="13" borderId="63" xfId="0" applyFont="1" applyFill="1" applyBorder="1" applyAlignment="1" applyProtection="1">
      <alignment horizontal="left" vertical="center" wrapText="1"/>
      <protection/>
    </xf>
    <xf numFmtId="0" fontId="106" fillId="0" borderId="15" xfId="0" applyFont="1" applyBorder="1" applyAlignment="1">
      <alignment horizontal="center" vertical="center" wrapText="1"/>
    </xf>
    <xf numFmtId="0" fontId="106" fillId="0" borderId="31" xfId="0" applyFont="1" applyBorder="1" applyAlignment="1">
      <alignment horizontal="center" vertical="center" wrapText="1"/>
    </xf>
    <xf numFmtId="0" fontId="106" fillId="33" borderId="15" xfId="0" applyFont="1" applyFill="1" applyBorder="1" applyAlignment="1" applyProtection="1">
      <alignment horizontal="left" vertical="top" wrapText="1"/>
      <protection/>
    </xf>
    <xf numFmtId="0" fontId="106" fillId="33" borderId="31" xfId="0" applyFont="1" applyFill="1" applyBorder="1" applyAlignment="1" applyProtection="1">
      <alignment horizontal="left" vertical="top" wrapText="1"/>
      <protection/>
    </xf>
    <xf numFmtId="0" fontId="106" fillId="33" borderId="31" xfId="0" applyFont="1" applyFill="1" applyBorder="1" applyAlignment="1" applyProtection="1">
      <alignment horizontal="center" vertical="center" wrapText="1"/>
      <protection/>
    </xf>
    <xf numFmtId="0" fontId="106" fillId="33" borderId="34" xfId="0" applyFont="1" applyFill="1" applyBorder="1" applyAlignment="1" applyProtection="1">
      <alignment horizontal="center" vertical="center" wrapText="1"/>
      <protection/>
    </xf>
    <xf numFmtId="0" fontId="106" fillId="13" borderId="70" xfId="0" applyFont="1" applyFill="1" applyBorder="1" applyAlignment="1" applyProtection="1">
      <alignment horizontal="left" vertical="center" wrapText="1"/>
      <protection/>
    </xf>
    <xf numFmtId="0" fontId="106" fillId="13" borderId="38" xfId="0" applyFont="1" applyFill="1" applyBorder="1" applyAlignment="1" applyProtection="1">
      <alignment horizontal="left" vertical="center" wrapText="1"/>
      <protection/>
    </xf>
    <xf numFmtId="0" fontId="106" fillId="13" borderId="30" xfId="0" applyFont="1" applyFill="1" applyBorder="1" applyAlignment="1" applyProtection="1">
      <alignment horizontal="left" vertical="center" wrapText="1"/>
      <protection/>
    </xf>
    <xf numFmtId="0" fontId="106" fillId="13" borderId="31" xfId="0" applyFont="1" applyFill="1" applyBorder="1" applyAlignment="1" applyProtection="1">
      <alignment horizontal="center" vertical="center" wrapText="1"/>
      <protection/>
    </xf>
    <xf numFmtId="0" fontId="106" fillId="13" borderId="34" xfId="0" applyFont="1" applyFill="1" applyBorder="1" applyAlignment="1" applyProtection="1">
      <alignment horizontal="center" vertical="center" wrapText="1"/>
      <protection/>
    </xf>
    <xf numFmtId="0" fontId="106" fillId="33" borderId="50" xfId="0" applyFont="1" applyFill="1" applyBorder="1" applyAlignment="1" applyProtection="1">
      <alignment vertical="center" wrapText="1"/>
      <protection/>
    </xf>
    <xf numFmtId="0" fontId="106" fillId="33" borderId="15" xfId="0" applyFont="1" applyFill="1" applyBorder="1" applyAlignment="1" applyProtection="1">
      <alignment vertical="center" wrapText="1"/>
      <protection/>
    </xf>
    <xf numFmtId="0" fontId="106" fillId="33" borderId="55" xfId="0" applyFont="1" applyFill="1" applyBorder="1" applyAlignment="1" applyProtection="1">
      <alignment vertical="center" wrapText="1"/>
      <protection/>
    </xf>
    <xf numFmtId="0" fontId="106" fillId="33" borderId="50" xfId="0" applyFont="1" applyFill="1" applyBorder="1" applyAlignment="1" applyProtection="1">
      <alignment horizontal="center" vertical="center" wrapText="1"/>
      <protection/>
    </xf>
    <xf numFmtId="0" fontId="106" fillId="33" borderId="33" xfId="0" applyFont="1" applyFill="1" applyBorder="1" applyAlignment="1" applyProtection="1">
      <alignment horizontal="center" vertical="center" wrapText="1"/>
      <protection/>
    </xf>
    <xf numFmtId="0" fontId="110" fillId="33" borderId="50" xfId="0" applyFont="1" applyFill="1" applyBorder="1" applyAlignment="1" applyProtection="1">
      <alignment horizontal="left" vertical="top" wrapText="1"/>
      <protection/>
    </xf>
    <xf numFmtId="0" fontId="106" fillId="33" borderId="33" xfId="0" applyFont="1" applyFill="1" applyBorder="1" applyAlignment="1" applyProtection="1">
      <alignment horizontal="left" vertical="top" wrapText="1"/>
      <protection/>
    </xf>
    <xf numFmtId="0" fontId="106" fillId="33" borderId="32" xfId="0" applyFont="1" applyFill="1" applyBorder="1" applyAlignment="1" applyProtection="1">
      <alignment horizontal="center" vertical="center" wrapText="1"/>
      <protection/>
    </xf>
    <xf numFmtId="0" fontId="106" fillId="33" borderId="50" xfId="0" applyFont="1" applyFill="1" applyBorder="1" applyAlignment="1" applyProtection="1">
      <alignment horizontal="left" vertical="top" wrapText="1"/>
      <protection/>
    </xf>
    <xf numFmtId="0" fontId="106" fillId="33" borderId="62" xfId="0" applyFont="1" applyFill="1" applyBorder="1" applyAlignment="1" applyProtection="1">
      <alignment horizontal="left" vertical="center" wrapText="1"/>
      <protection/>
    </xf>
    <xf numFmtId="0" fontId="106" fillId="33" borderId="63" xfId="0" applyFont="1" applyFill="1" applyBorder="1" applyAlignment="1" applyProtection="1">
      <alignment horizontal="left" vertical="center" wrapText="1"/>
      <protection/>
    </xf>
    <xf numFmtId="0" fontId="106" fillId="33" borderId="55" xfId="0" applyFont="1" applyFill="1" applyBorder="1" applyAlignment="1" applyProtection="1">
      <alignment horizontal="center" vertical="center" wrapText="1"/>
      <protection/>
    </xf>
    <xf numFmtId="0" fontId="106" fillId="33" borderId="56" xfId="0" applyFont="1" applyFill="1" applyBorder="1" applyAlignment="1" applyProtection="1">
      <alignment horizontal="center" vertical="center" wrapText="1"/>
      <protection/>
    </xf>
    <xf numFmtId="0" fontId="106" fillId="33" borderId="55" xfId="0" applyFont="1" applyFill="1" applyBorder="1" applyAlignment="1" applyProtection="1">
      <alignment horizontal="left" vertical="top" wrapText="1"/>
      <protection/>
    </xf>
    <xf numFmtId="0" fontId="106" fillId="33" borderId="56" xfId="0" applyFont="1" applyFill="1" applyBorder="1" applyAlignment="1" applyProtection="1">
      <alignment horizontal="left" vertical="top" wrapText="1"/>
      <protection/>
    </xf>
    <xf numFmtId="0" fontId="106" fillId="33" borderId="17" xfId="0" applyFont="1" applyFill="1" applyBorder="1" applyAlignment="1" applyProtection="1">
      <alignment horizontal="center" vertical="center" wrapText="1"/>
      <protection/>
    </xf>
    <xf numFmtId="0" fontId="106" fillId="33" borderId="72" xfId="0" applyFont="1" applyFill="1" applyBorder="1" applyAlignment="1" applyProtection="1">
      <alignment vertical="top" wrapText="1"/>
      <protection/>
    </xf>
    <xf numFmtId="0" fontId="106" fillId="33" borderId="73" xfId="0" applyFont="1" applyFill="1" applyBorder="1" applyAlignment="1" applyProtection="1">
      <alignment vertical="top" wrapText="1"/>
      <protection/>
    </xf>
    <xf numFmtId="0" fontId="106" fillId="33" borderId="54" xfId="0" applyFont="1" applyFill="1" applyBorder="1" applyAlignment="1" applyProtection="1">
      <alignment vertical="top" wrapText="1"/>
      <protection/>
    </xf>
    <xf numFmtId="0" fontId="106" fillId="33" borderId="27" xfId="0" applyFont="1" applyFill="1" applyBorder="1" applyAlignment="1" applyProtection="1">
      <alignment horizontal="left" vertical="center" wrapText="1"/>
      <protection/>
    </xf>
    <xf numFmtId="0" fontId="106" fillId="33" borderId="58" xfId="0" applyFont="1" applyFill="1" applyBorder="1" applyAlignment="1" applyProtection="1">
      <alignment horizontal="left" vertical="center" wrapText="1"/>
      <protection/>
    </xf>
    <xf numFmtId="0" fontId="106" fillId="33" borderId="18" xfId="0" applyFont="1" applyFill="1" applyBorder="1" applyAlignment="1" applyProtection="1">
      <alignment horizontal="left" vertical="center" wrapText="1"/>
      <protection/>
    </xf>
    <xf numFmtId="0" fontId="106" fillId="33" borderId="27" xfId="0" applyFont="1" applyFill="1" applyBorder="1" applyAlignment="1" applyProtection="1">
      <alignment horizontal="center" vertical="center" wrapText="1"/>
      <protection/>
    </xf>
    <xf numFmtId="0" fontId="106" fillId="33" borderId="58" xfId="0" applyFont="1" applyFill="1" applyBorder="1" applyAlignment="1" applyProtection="1">
      <alignment horizontal="center" vertical="center" wrapText="1"/>
      <protection/>
    </xf>
    <xf numFmtId="0" fontId="106" fillId="33" borderId="27" xfId="0" applyFont="1" applyFill="1" applyBorder="1" applyAlignment="1" applyProtection="1">
      <alignment horizontal="left" vertical="top" wrapText="1"/>
      <protection/>
    </xf>
    <xf numFmtId="0" fontId="106" fillId="33" borderId="58" xfId="0" applyFont="1" applyFill="1" applyBorder="1" applyAlignment="1" applyProtection="1">
      <alignment horizontal="left" vertical="top" wrapText="1"/>
      <protection/>
    </xf>
    <xf numFmtId="0" fontId="106" fillId="33" borderId="18" xfId="0" applyFont="1" applyFill="1" applyBorder="1" applyAlignment="1" applyProtection="1">
      <alignment horizontal="center" vertical="center" wrapText="1"/>
      <protection/>
    </xf>
    <xf numFmtId="0" fontId="106" fillId="33" borderId="77" xfId="0" applyFont="1" applyFill="1" applyBorder="1" applyAlignment="1" applyProtection="1">
      <alignment horizontal="left" vertical="center" wrapText="1"/>
      <protection/>
    </xf>
    <xf numFmtId="0" fontId="106" fillId="33" borderId="49" xfId="0" applyFont="1" applyFill="1" applyBorder="1" applyAlignment="1" applyProtection="1">
      <alignment horizontal="left" vertical="center" wrapText="1"/>
      <protection/>
    </xf>
    <xf numFmtId="0" fontId="106" fillId="13" borderId="77" xfId="0" applyFont="1" applyFill="1" applyBorder="1" applyAlignment="1" applyProtection="1">
      <alignment horizontal="left" vertical="center" wrapText="1"/>
      <protection/>
    </xf>
    <xf numFmtId="0" fontId="106" fillId="13" borderId="49" xfId="0" applyFont="1" applyFill="1" applyBorder="1" applyAlignment="1" applyProtection="1">
      <alignment horizontal="left" vertical="center" wrapText="1"/>
      <protection/>
    </xf>
    <xf numFmtId="0" fontId="106" fillId="13" borderId="69" xfId="0" applyFont="1" applyFill="1" applyBorder="1" applyAlignment="1" applyProtection="1">
      <alignment horizontal="left" vertical="center" wrapText="1"/>
      <protection/>
    </xf>
    <xf numFmtId="0" fontId="106" fillId="13" borderId="78" xfId="0" applyFont="1" applyFill="1" applyBorder="1" applyAlignment="1" applyProtection="1">
      <alignment horizontal="left" vertical="center" wrapText="1"/>
      <protection/>
    </xf>
    <xf numFmtId="0" fontId="106" fillId="13" borderId="33" xfId="0" applyFont="1" applyFill="1" applyBorder="1" applyAlignment="1" applyProtection="1">
      <alignment horizontal="left" vertical="center" wrapText="1"/>
      <protection/>
    </xf>
    <xf numFmtId="0" fontId="106" fillId="13" borderId="32" xfId="0" applyFont="1" applyFill="1" applyBorder="1" applyAlignment="1" applyProtection="1">
      <alignment horizontal="left" vertical="center" wrapText="1"/>
      <protection/>
    </xf>
    <xf numFmtId="0" fontId="106" fillId="33" borderId="53" xfId="0" applyFont="1" applyFill="1" applyBorder="1" applyAlignment="1" applyProtection="1">
      <alignment horizontal="left" vertical="center" wrapText="1"/>
      <protection/>
    </xf>
    <xf numFmtId="0" fontId="106" fillId="33" borderId="57" xfId="0" applyFont="1" applyFill="1" applyBorder="1" applyAlignment="1" applyProtection="1">
      <alignment horizontal="left" vertical="center" wrapText="1"/>
      <protection/>
    </xf>
    <xf numFmtId="0" fontId="106" fillId="33" borderId="76" xfId="0" applyFont="1" applyFill="1" applyBorder="1" applyAlignment="1" applyProtection="1">
      <alignment horizontal="left" vertical="center" wrapText="1"/>
      <protection/>
    </xf>
    <xf numFmtId="0" fontId="106" fillId="33" borderId="20" xfId="0" applyFont="1" applyFill="1" applyBorder="1" applyAlignment="1" applyProtection="1">
      <alignment horizontal="left" vertical="top" wrapText="1"/>
      <protection/>
    </xf>
    <xf numFmtId="0" fontId="106" fillId="33" borderId="79" xfId="0" applyFont="1" applyFill="1" applyBorder="1" applyAlignment="1" applyProtection="1">
      <alignment horizontal="left" vertical="top" wrapText="1"/>
      <protection/>
    </xf>
    <xf numFmtId="0" fontId="106" fillId="33" borderId="25" xfId="0" applyFont="1" applyFill="1" applyBorder="1" applyAlignment="1" applyProtection="1">
      <alignment horizontal="left" vertical="top" wrapText="1"/>
      <protection/>
    </xf>
    <xf numFmtId="0" fontId="106" fillId="33" borderId="80" xfId="0" applyFont="1" applyFill="1" applyBorder="1" applyAlignment="1" applyProtection="1">
      <alignment horizontal="left" vertical="top" wrapText="1"/>
      <protection/>
    </xf>
    <xf numFmtId="0" fontId="106" fillId="33" borderId="78" xfId="0" applyFont="1" applyFill="1" applyBorder="1" applyAlignment="1" applyProtection="1">
      <alignment horizontal="left" vertical="center" wrapText="1"/>
      <protection/>
    </xf>
    <xf numFmtId="0" fontId="106" fillId="13" borderId="20" xfId="0" applyFont="1" applyFill="1" applyBorder="1" applyAlignment="1" applyProtection="1">
      <alignment horizontal="left" vertical="center" wrapText="1"/>
      <protection/>
    </xf>
    <xf numFmtId="0" fontId="106" fillId="13" borderId="79" xfId="0" applyFont="1" applyFill="1" applyBorder="1" applyAlignment="1" applyProtection="1">
      <alignment horizontal="left" vertical="center" wrapText="1"/>
      <protection/>
    </xf>
    <xf numFmtId="0" fontId="106" fillId="13" borderId="25" xfId="0" applyFont="1" applyFill="1" applyBorder="1" applyAlignment="1" applyProtection="1">
      <alignment horizontal="left" vertical="center" wrapText="1"/>
      <protection/>
    </xf>
    <xf numFmtId="0" fontId="106" fillId="13" borderId="80" xfId="0" applyFont="1" applyFill="1" applyBorder="1" applyAlignment="1" applyProtection="1">
      <alignment horizontal="left" vertical="center" wrapText="1"/>
      <protection/>
    </xf>
    <xf numFmtId="0" fontId="106" fillId="33" borderId="45" xfId="0" applyFont="1" applyFill="1" applyBorder="1" applyAlignment="1" applyProtection="1">
      <alignment horizontal="left" vertical="center" wrapText="1"/>
      <protection/>
    </xf>
    <xf numFmtId="0" fontId="106" fillId="33" borderId="69" xfId="0" applyFont="1" applyFill="1" applyBorder="1" applyAlignment="1" applyProtection="1">
      <alignment horizontal="left" vertical="center" wrapText="1"/>
      <protection/>
    </xf>
    <xf numFmtId="0" fontId="106" fillId="33" borderId="33" xfId="0" applyFont="1" applyFill="1" applyBorder="1" applyAlignment="1" applyProtection="1">
      <alignment horizontal="left" vertical="center" wrapText="1"/>
      <protection/>
    </xf>
    <xf numFmtId="0" fontId="106" fillId="33" borderId="32" xfId="0" applyFont="1" applyFill="1" applyBorder="1" applyAlignment="1" applyProtection="1">
      <alignment horizontal="left" vertical="center" wrapText="1"/>
      <protection/>
    </xf>
    <xf numFmtId="0" fontId="106" fillId="33" borderId="19" xfId="0" applyFont="1" applyFill="1" applyBorder="1" applyAlignment="1" applyProtection="1">
      <alignment horizontal="left" vertical="center" wrapText="1"/>
      <protection/>
    </xf>
    <xf numFmtId="0" fontId="106" fillId="33" borderId="20" xfId="0" applyFont="1" applyFill="1" applyBorder="1" applyAlignment="1" applyProtection="1">
      <alignment horizontal="left" vertical="center" wrapText="1"/>
      <protection/>
    </xf>
    <xf numFmtId="0" fontId="106" fillId="33" borderId="21" xfId="0" applyFont="1" applyFill="1" applyBorder="1" applyAlignment="1" applyProtection="1">
      <alignment horizontal="left" vertical="center" wrapText="1"/>
      <protection/>
    </xf>
    <xf numFmtId="0" fontId="106" fillId="33" borderId="22" xfId="0" applyFont="1" applyFill="1" applyBorder="1" applyAlignment="1" applyProtection="1">
      <alignment horizontal="left" vertical="center" wrapText="1"/>
      <protection/>
    </xf>
    <xf numFmtId="0" fontId="106" fillId="33" borderId="0" xfId="0" applyFont="1" applyFill="1" applyBorder="1" applyAlignment="1" applyProtection="1">
      <alignment horizontal="left" vertical="center" wrapText="1"/>
      <protection/>
    </xf>
    <xf numFmtId="0" fontId="106" fillId="33" borderId="23" xfId="0" applyFont="1" applyFill="1" applyBorder="1" applyAlignment="1" applyProtection="1">
      <alignment horizontal="left" vertical="center" wrapText="1"/>
      <protection/>
    </xf>
    <xf numFmtId="0" fontId="106" fillId="33" borderId="24" xfId="0" applyFont="1" applyFill="1" applyBorder="1" applyAlignment="1" applyProtection="1">
      <alignment horizontal="left" vertical="center" wrapText="1"/>
      <protection/>
    </xf>
    <xf numFmtId="0" fontId="106" fillId="33" borderId="25" xfId="0" applyFont="1" applyFill="1" applyBorder="1" applyAlignment="1" applyProtection="1">
      <alignment horizontal="left" vertical="center" wrapText="1"/>
      <protection/>
    </xf>
    <xf numFmtId="0" fontId="106" fillId="33" borderId="26" xfId="0" applyFont="1" applyFill="1" applyBorder="1" applyAlignment="1" applyProtection="1">
      <alignment horizontal="left" vertical="center" wrapText="1"/>
      <protection/>
    </xf>
    <xf numFmtId="0" fontId="106" fillId="0" borderId="63" xfId="0" applyFont="1" applyBorder="1" applyAlignment="1">
      <alignment horizontal="left" vertical="center" wrapText="1"/>
    </xf>
    <xf numFmtId="0" fontId="106" fillId="0" borderId="42" xfId="0" applyFont="1" applyBorder="1" applyAlignment="1">
      <alignment horizontal="left" vertical="center" wrapText="1"/>
    </xf>
    <xf numFmtId="0" fontId="106" fillId="0" borderId="65" xfId="0" applyFont="1" applyBorder="1" applyAlignment="1">
      <alignment horizontal="left" vertical="center" wrapText="1"/>
    </xf>
    <xf numFmtId="0" fontId="106" fillId="33" borderId="15" xfId="0" applyFont="1" applyFill="1" applyBorder="1" applyAlignment="1" applyProtection="1">
      <alignment horizontal="center" vertical="center" wrapText="1"/>
      <protection/>
    </xf>
    <xf numFmtId="0" fontId="106" fillId="33" borderId="31" xfId="0" applyFont="1" applyFill="1" applyBorder="1" applyAlignment="1" applyProtection="1">
      <alignment horizontal="left" vertical="center" wrapText="1"/>
      <protection/>
    </xf>
    <xf numFmtId="0" fontId="106" fillId="33" borderId="34" xfId="0" applyFont="1" applyFill="1" applyBorder="1" applyAlignment="1" applyProtection="1">
      <alignment horizontal="left" vertical="center" wrapText="1"/>
      <protection/>
    </xf>
    <xf numFmtId="0" fontId="106" fillId="13" borderId="31" xfId="0" applyFont="1" applyFill="1" applyBorder="1" applyAlignment="1" applyProtection="1">
      <alignment horizontal="left" vertical="center" wrapText="1"/>
      <protection/>
    </xf>
    <xf numFmtId="0" fontId="106" fillId="13" borderId="34" xfId="0" applyFont="1" applyFill="1" applyBorder="1" applyAlignment="1" applyProtection="1">
      <alignment horizontal="left" vertical="center" wrapText="1"/>
      <protection/>
    </xf>
    <xf numFmtId="0" fontId="106" fillId="33" borderId="81" xfId="0" applyFont="1" applyFill="1" applyBorder="1" applyAlignment="1" applyProtection="1">
      <alignment horizontal="center" vertical="center" wrapText="1"/>
      <protection/>
    </xf>
    <xf numFmtId="0" fontId="106" fillId="33" borderId="21" xfId="0" applyFont="1" applyFill="1" applyBorder="1" applyAlignment="1" applyProtection="1">
      <alignment horizontal="center" vertical="center" wrapText="1"/>
      <protection/>
    </xf>
    <xf numFmtId="0" fontId="106" fillId="33" borderId="82" xfId="0" applyFont="1" applyFill="1" applyBorder="1" applyAlignment="1" applyProtection="1">
      <alignment horizontal="center" vertical="center" wrapText="1"/>
      <protection/>
    </xf>
    <xf numFmtId="0" fontId="106" fillId="33" borderId="26" xfId="0" applyFont="1" applyFill="1" applyBorder="1" applyAlignment="1" applyProtection="1">
      <alignment horizontal="center" vertical="center" wrapText="1"/>
      <protection/>
    </xf>
    <xf numFmtId="0" fontId="106" fillId="13" borderId="19" xfId="0" applyFont="1" applyFill="1" applyBorder="1" applyAlignment="1" applyProtection="1">
      <alignment horizontal="left" vertical="center" wrapText="1"/>
      <protection/>
    </xf>
    <xf numFmtId="0" fontId="106" fillId="13" borderId="24" xfId="0" applyFont="1" applyFill="1" applyBorder="1" applyAlignment="1" applyProtection="1">
      <alignment horizontal="left" vertical="center" wrapText="1"/>
      <protection/>
    </xf>
    <xf numFmtId="0" fontId="106" fillId="13" borderId="81" xfId="0" applyFont="1" applyFill="1" applyBorder="1" applyAlignment="1" applyProtection="1">
      <alignment horizontal="center" vertical="center" wrapText="1"/>
      <protection/>
    </xf>
    <xf numFmtId="0" fontId="106" fillId="13" borderId="21" xfId="0" applyFont="1" applyFill="1" applyBorder="1" applyAlignment="1" applyProtection="1">
      <alignment horizontal="center" vertical="center" wrapText="1"/>
      <protection/>
    </xf>
    <xf numFmtId="0" fontId="106" fillId="13" borderId="82" xfId="0" applyFont="1" applyFill="1" applyBorder="1" applyAlignment="1" applyProtection="1">
      <alignment horizontal="center" vertical="center" wrapText="1"/>
      <protection/>
    </xf>
    <xf numFmtId="0" fontId="106" fillId="13" borderId="26" xfId="0" applyFont="1" applyFill="1" applyBorder="1" applyAlignment="1" applyProtection="1">
      <alignment horizontal="center" vertical="center" wrapText="1"/>
      <protection/>
    </xf>
    <xf numFmtId="0" fontId="106" fillId="13" borderId="45" xfId="0" applyFont="1" applyFill="1" applyBorder="1" applyAlignment="1" applyProtection="1">
      <alignment horizontal="left" vertical="center" wrapText="1"/>
      <protection/>
    </xf>
    <xf numFmtId="0" fontId="106" fillId="13" borderId="22" xfId="0" applyFont="1" applyFill="1" applyBorder="1" applyAlignment="1" applyProtection="1">
      <alignment horizontal="left" vertical="center" wrapText="1"/>
      <protection/>
    </xf>
    <xf numFmtId="0" fontId="106" fillId="13" borderId="0" xfId="0" applyFont="1" applyFill="1" applyBorder="1" applyAlignment="1" applyProtection="1">
      <alignment horizontal="left" vertical="center" wrapText="1"/>
      <protection/>
    </xf>
    <xf numFmtId="0" fontId="106" fillId="13" borderId="61" xfId="0" applyFont="1" applyFill="1" applyBorder="1" applyAlignment="1" applyProtection="1">
      <alignment horizontal="left" vertical="center" wrapText="1"/>
      <protection/>
    </xf>
    <xf numFmtId="0" fontId="106" fillId="0" borderId="63" xfId="0" applyFont="1" applyBorder="1" applyAlignment="1">
      <alignment horizontal="center" vertical="center" wrapText="1"/>
    </xf>
    <xf numFmtId="0" fontId="106" fillId="0" borderId="65" xfId="0" applyFont="1" applyBorder="1" applyAlignment="1">
      <alignment horizontal="center" vertical="center" wrapText="1"/>
    </xf>
    <xf numFmtId="0" fontId="106" fillId="33" borderId="50" xfId="0" applyFont="1" applyFill="1" applyBorder="1" applyAlignment="1" applyProtection="1">
      <alignment horizontal="left" vertical="center" wrapText="1"/>
      <protection/>
    </xf>
    <xf numFmtId="0" fontId="106" fillId="33" borderId="15" xfId="0" applyFont="1" applyFill="1" applyBorder="1" applyAlignment="1" applyProtection="1">
      <alignment horizontal="left" vertical="center" wrapText="1"/>
      <protection/>
    </xf>
    <xf numFmtId="0" fontId="106" fillId="33" borderId="55" xfId="0" applyFont="1" applyFill="1" applyBorder="1" applyAlignment="1" applyProtection="1">
      <alignment horizontal="left" vertical="center" wrapText="1"/>
      <protection/>
    </xf>
    <xf numFmtId="0" fontId="106" fillId="33" borderId="56" xfId="0" applyFont="1" applyFill="1" applyBorder="1" applyAlignment="1" applyProtection="1">
      <alignment horizontal="left" vertical="center" wrapText="1"/>
      <protection/>
    </xf>
    <xf numFmtId="0" fontId="106" fillId="33" borderId="19" xfId="0" applyFont="1" applyFill="1" applyBorder="1" applyAlignment="1" applyProtection="1">
      <alignment horizontal="left" vertical="top" wrapText="1"/>
      <protection/>
    </xf>
    <xf numFmtId="0" fontId="106" fillId="33" borderId="22" xfId="0" applyFont="1" applyFill="1" applyBorder="1" applyAlignment="1" applyProtection="1">
      <alignment horizontal="left" vertical="top" wrapText="1"/>
      <protection/>
    </xf>
    <xf numFmtId="0" fontId="106" fillId="33" borderId="0" xfId="0" applyFont="1" applyFill="1" applyBorder="1" applyAlignment="1" applyProtection="1">
      <alignment horizontal="left" vertical="top" wrapText="1"/>
      <protection/>
    </xf>
    <xf numFmtId="0" fontId="106" fillId="33" borderId="61" xfId="0" applyFont="1" applyFill="1" applyBorder="1" applyAlignment="1" applyProtection="1">
      <alignment horizontal="left" vertical="top" wrapText="1"/>
      <protection/>
    </xf>
    <xf numFmtId="0" fontId="106" fillId="33" borderId="24" xfId="0" applyFont="1" applyFill="1" applyBorder="1" applyAlignment="1" applyProtection="1">
      <alignment horizontal="left" vertical="top" wrapText="1"/>
      <protection/>
    </xf>
    <xf numFmtId="0" fontId="106" fillId="33" borderId="79" xfId="0" applyFont="1" applyFill="1" applyBorder="1" applyAlignment="1" applyProtection="1">
      <alignment horizontal="left" vertical="center" wrapText="1"/>
      <protection/>
    </xf>
    <xf numFmtId="0" fontId="106" fillId="33" borderId="80" xfId="0" applyFont="1" applyFill="1" applyBorder="1" applyAlignment="1" applyProtection="1">
      <alignment horizontal="left" vertical="center" wrapText="1"/>
      <protection/>
    </xf>
    <xf numFmtId="0" fontId="106" fillId="0" borderId="58" xfId="0" applyFont="1" applyFill="1" applyBorder="1" applyAlignment="1" applyProtection="1">
      <alignment horizontal="center" vertical="center" wrapText="1"/>
      <protection/>
    </xf>
    <xf numFmtId="0" fontId="106" fillId="0" borderId="18" xfId="0" applyFont="1" applyFill="1" applyBorder="1" applyAlignment="1" applyProtection="1">
      <alignment horizontal="center" vertical="center" wrapText="1"/>
      <protection/>
    </xf>
    <xf numFmtId="0" fontId="106" fillId="33" borderId="45" xfId="0" applyFont="1" applyFill="1" applyBorder="1" applyAlignment="1" applyProtection="1">
      <alignment horizontal="left" vertical="top" wrapText="1"/>
      <protection/>
    </xf>
    <xf numFmtId="0" fontId="106" fillId="33" borderId="69" xfId="0" applyFont="1" applyFill="1" applyBorder="1" applyAlignment="1" applyProtection="1">
      <alignment horizontal="left" vertical="top" wrapText="1"/>
      <protection/>
    </xf>
    <xf numFmtId="0" fontId="106" fillId="33" borderId="78" xfId="0" applyFont="1" applyFill="1" applyBorder="1" applyAlignment="1" applyProtection="1">
      <alignment horizontal="left" vertical="top" wrapText="1"/>
      <protection/>
    </xf>
    <xf numFmtId="0" fontId="106" fillId="0" borderId="77" xfId="0" applyFont="1" applyFill="1" applyBorder="1" applyAlignment="1" applyProtection="1">
      <alignment horizontal="left" vertical="center" wrapText="1"/>
      <protection/>
    </xf>
    <xf numFmtId="0" fontId="106" fillId="0" borderId="49" xfId="0" applyFont="1" applyFill="1" applyBorder="1" applyAlignment="1" applyProtection="1">
      <alignment horizontal="left" vertical="center" wrapText="1"/>
      <protection/>
    </xf>
    <xf numFmtId="0" fontId="106" fillId="13" borderId="72" xfId="0" applyFont="1" applyFill="1" applyBorder="1" applyAlignment="1" applyProtection="1">
      <alignment horizontal="left" vertical="center" wrapText="1"/>
      <protection/>
    </xf>
    <xf numFmtId="0" fontId="106" fillId="13" borderId="73" xfId="0" applyFont="1" applyFill="1" applyBorder="1" applyAlignment="1" applyProtection="1">
      <alignment horizontal="left" vertical="center" wrapText="1"/>
      <protection/>
    </xf>
    <xf numFmtId="0" fontId="106" fillId="13" borderId="54" xfId="0" applyFont="1" applyFill="1" applyBorder="1" applyAlignment="1" applyProtection="1">
      <alignment horizontal="left" vertical="center" wrapText="1"/>
      <protection/>
    </xf>
    <xf numFmtId="0" fontId="106" fillId="33" borderId="72" xfId="0" applyFont="1" applyFill="1" applyBorder="1" applyAlignment="1" applyProtection="1">
      <alignment horizontal="left" vertical="top" wrapText="1"/>
      <protection/>
    </xf>
    <xf numFmtId="0" fontId="106" fillId="33" borderId="73" xfId="0" applyFont="1" applyFill="1" applyBorder="1" applyAlignment="1" applyProtection="1">
      <alignment horizontal="left" vertical="top" wrapText="1"/>
      <protection/>
    </xf>
    <xf numFmtId="0" fontId="106" fillId="33" borderId="54" xfId="0" applyFont="1" applyFill="1" applyBorder="1" applyAlignment="1" applyProtection="1">
      <alignment horizontal="left" vertical="top" wrapText="1"/>
      <protection/>
    </xf>
    <xf numFmtId="0" fontId="106" fillId="0" borderId="56" xfId="0" applyFont="1" applyFill="1" applyBorder="1" applyAlignment="1" applyProtection="1">
      <alignment horizontal="center" vertical="center" wrapText="1"/>
      <protection/>
    </xf>
    <xf numFmtId="0" fontId="106" fillId="0" borderId="17" xfId="0" applyFont="1" applyFill="1" applyBorder="1" applyAlignment="1" applyProtection="1">
      <alignment horizontal="center" vertical="center" wrapText="1"/>
      <protection/>
    </xf>
    <xf numFmtId="0" fontId="106" fillId="0" borderId="19" xfId="0" applyFont="1" applyBorder="1" applyAlignment="1">
      <alignment horizontal="center" vertical="center" wrapText="1"/>
    </xf>
    <xf numFmtId="0" fontId="106" fillId="0" borderId="79" xfId="0" applyFont="1" applyBorder="1" applyAlignment="1">
      <alignment horizontal="center" vertical="center" wrapText="1"/>
    </xf>
    <xf numFmtId="0" fontId="106" fillId="0" borderId="22" xfId="0" applyFont="1" applyBorder="1" applyAlignment="1">
      <alignment horizontal="center" vertical="center" wrapText="1"/>
    </xf>
    <xf numFmtId="0" fontId="106" fillId="0" borderId="61" xfId="0" applyFont="1" applyBorder="1" applyAlignment="1">
      <alignment horizontal="center" vertical="center" wrapText="1"/>
    </xf>
    <xf numFmtId="0" fontId="106" fillId="0" borderId="24" xfId="0" applyFont="1" applyBorder="1" applyAlignment="1">
      <alignment horizontal="center" vertical="center" wrapText="1"/>
    </xf>
    <xf numFmtId="0" fontId="106" fillId="0" borderId="80" xfId="0" applyFont="1" applyBorder="1" applyAlignment="1">
      <alignment horizontal="center" vertical="center" wrapText="1"/>
    </xf>
    <xf numFmtId="0" fontId="106" fillId="33" borderId="39" xfId="0" applyFont="1" applyFill="1" applyBorder="1" applyAlignment="1" applyProtection="1">
      <alignment horizontal="left" vertical="center" wrapText="1"/>
      <protection/>
    </xf>
    <xf numFmtId="0" fontId="106" fillId="13" borderId="83" xfId="0" applyFont="1" applyFill="1" applyBorder="1" applyAlignment="1" applyProtection="1">
      <alignment horizontal="left" vertical="top" wrapText="1"/>
      <protection/>
    </xf>
    <xf numFmtId="0" fontId="106" fillId="13" borderId="84" xfId="0" applyFont="1" applyFill="1" applyBorder="1" applyAlignment="1" applyProtection="1">
      <alignment horizontal="left" vertical="top" wrapText="1"/>
      <protection/>
    </xf>
    <xf numFmtId="0" fontId="106" fillId="13" borderId="60" xfId="0" applyFont="1" applyFill="1" applyBorder="1" applyAlignment="1" applyProtection="1">
      <alignment horizontal="left" vertical="top" wrapText="1"/>
      <protection/>
    </xf>
    <xf numFmtId="0" fontId="106" fillId="13" borderId="85" xfId="0" applyFont="1" applyFill="1" applyBorder="1" applyAlignment="1" applyProtection="1">
      <alignment horizontal="left" vertical="top" wrapText="1"/>
      <protection/>
    </xf>
    <xf numFmtId="0" fontId="106" fillId="13" borderId="59" xfId="0" applyFont="1" applyFill="1" applyBorder="1" applyAlignment="1" applyProtection="1">
      <alignment horizontal="left" vertical="top" wrapText="1"/>
      <protection/>
    </xf>
    <xf numFmtId="0" fontId="106" fillId="13" borderId="68" xfId="0" applyFont="1" applyFill="1" applyBorder="1" applyAlignment="1" applyProtection="1">
      <alignment horizontal="left" vertical="top" wrapText="1"/>
      <protection/>
    </xf>
    <xf numFmtId="0" fontId="106" fillId="33" borderId="85" xfId="0" applyFont="1" applyFill="1" applyBorder="1" applyAlignment="1" applyProtection="1">
      <alignment horizontal="left" vertical="top" wrapText="1"/>
      <protection/>
    </xf>
    <xf numFmtId="0" fontId="106" fillId="33" borderId="59" xfId="0" applyFont="1" applyFill="1" applyBorder="1" applyAlignment="1" applyProtection="1">
      <alignment horizontal="left" vertical="top" wrapText="1"/>
      <protection/>
    </xf>
    <xf numFmtId="0" fontId="106" fillId="33" borderId="68" xfId="0" applyFont="1" applyFill="1" applyBorder="1" applyAlignment="1" applyProtection="1">
      <alignment horizontal="left" vertical="top" wrapText="1"/>
      <protection/>
    </xf>
    <xf numFmtId="0" fontId="106" fillId="0" borderId="42" xfId="0" applyFont="1" applyBorder="1" applyAlignment="1">
      <alignment horizontal="center" vertical="center" wrapText="1"/>
    </xf>
    <xf numFmtId="0" fontId="106" fillId="33" borderId="41" xfId="0" applyFont="1" applyFill="1" applyBorder="1" applyAlignment="1" applyProtection="1">
      <alignment horizontal="center" vertical="center" wrapText="1"/>
      <protection/>
    </xf>
    <xf numFmtId="0" fontId="106" fillId="33" borderId="42" xfId="0" applyFont="1" applyFill="1" applyBorder="1" applyAlignment="1" applyProtection="1">
      <alignment horizontal="center" vertical="center" wrapText="1"/>
      <protection/>
    </xf>
    <xf numFmtId="0" fontId="106" fillId="13" borderId="41" xfId="0" applyFont="1" applyFill="1" applyBorder="1" applyAlignment="1" applyProtection="1">
      <alignment horizontal="center" vertical="center" wrapText="1"/>
      <protection/>
    </xf>
    <xf numFmtId="0" fontId="106" fillId="13" borderId="42" xfId="0" applyFont="1" applyFill="1" applyBorder="1" applyAlignment="1" applyProtection="1">
      <alignment horizontal="center" vertical="center" wrapText="1"/>
      <protection/>
    </xf>
    <xf numFmtId="0" fontId="106" fillId="13" borderId="19" xfId="0" applyFont="1" applyFill="1" applyBorder="1" applyAlignment="1" applyProtection="1">
      <alignment horizontal="left" vertical="top" wrapText="1"/>
      <protection/>
    </xf>
    <xf numFmtId="0" fontId="106" fillId="13" borderId="20" xfId="0" applyFont="1" applyFill="1" applyBorder="1" applyAlignment="1" applyProtection="1">
      <alignment horizontal="left" vertical="top" wrapText="1"/>
      <protection/>
    </xf>
    <xf numFmtId="0" fontId="106" fillId="13" borderId="79" xfId="0" applyFont="1" applyFill="1" applyBorder="1" applyAlignment="1" applyProtection="1">
      <alignment horizontal="left" vertical="top" wrapText="1"/>
      <protection/>
    </xf>
    <xf numFmtId="0" fontId="106" fillId="13" borderId="33" xfId="0" applyFont="1" applyFill="1" applyBorder="1" applyAlignment="1" applyProtection="1">
      <alignment horizontal="center" vertical="center" wrapText="1"/>
      <protection/>
    </xf>
    <xf numFmtId="0" fontId="106" fillId="13" borderId="32" xfId="0" applyFont="1" applyFill="1" applyBorder="1" applyAlignment="1" applyProtection="1">
      <alignment horizontal="center" vertical="center" wrapText="1"/>
      <protection/>
    </xf>
    <xf numFmtId="0" fontId="106" fillId="13" borderId="72" xfId="0" applyFont="1" applyFill="1" applyBorder="1" applyAlignment="1" applyProtection="1">
      <alignment horizontal="left" vertical="top" wrapText="1"/>
      <protection/>
    </xf>
    <xf numFmtId="0" fontId="106" fillId="13" borderId="73" xfId="0" applyFont="1" applyFill="1" applyBorder="1" applyAlignment="1" applyProtection="1">
      <alignment horizontal="left" vertical="top" wrapText="1"/>
      <protection/>
    </xf>
    <xf numFmtId="0" fontId="106" fillId="13" borderId="54" xfId="0" applyFont="1" applyFill="1" applyBorder="1" applyAlignment="1" applyProtection="1">
      <alignment horizontal="left" vertical="top" wrapText="1"/>
      <protection/>
    </xf>
    <xf numFmtId="0" fontId="106" fillId="13" borderId="64" xfId="0" applyFont="1" applyFill="1" applyBorder="1" applyAlignment="1" applyProtection="1">
      <alignment horizontal="left" vertical="center" wrapText="1"/>
      <protection/>
    </xf>
    <xf numFmtId="0" fontId="106" fillId="13" borderId="65" xfId="0" applyFont="1" applyFill="1" applyBorder="1" applyAlignment="1" applyProtection="1">
      <alignment horizontal="left" vertical="center" wrapText="1"/>
      <protection/>
    </xf>
    <xf numFmtId="0" fontId="106" fillId="33" borderId="67" xfId="0" applyFont="1" applyFill="1" applyBorder="1" applyAlignment="1" applyProtection="1">
      <alignment horizontal="left" vertical="center" wrapText="1"/>
      <protection/>
    </xf>
    <xf numFmtId="0" fontId="106" fillId="33" borderId="52" xfId="0" applyFont="1" applyFill="1" applyBorder="1" applyAlignment="1" applyProtection="1">
      <alignment horizontal="left" vertical="center" wrapText="1"/>
      <protection/>
    </xf>
    <xf numFmtId="0" fontId="106" fillId="33" borderId="83" xfId="0" applyFont="1" applyFill="1" applyBorder="1" applyAlignment="1" applyProtection="1">
      <alignment horizontal="left" vertical="top" wrapText="1"/>
      <protection/>
    </xf>
    <xf numFmtId="0" fontId="106" fillId="33" borderId="84" xfId="0" applyFont="1" applyFill="1" applyBorder="1" applyAlignment="1" applyProtection="1">
      <alignment horizontal="left" vertical="top" wrapText="1"/>
      <protection/>
    </xf>
    <xf numFmtId="0" fontId="106" fillId="33" borderId="60" xfId="0" applyFont="1" applyFill="1" applyBorder="1" applyAlignment="1" applyProtection="1">
      <alignment horizontal="left" vertical="top" wrapText="1"/>
      <protection/>
    </xf>
    <xf numFmtId="0" fontId="106" fillId="33" borderId="19" xfId="0" applyFont="1" applyFill="1" applyBorder="1" applyAlignment="1" applyProtection="1">
      <alignment horizontal="center" vertical="center" wrapText="1"/>
      <protection/>
    </xf>
    <xf numFmtId="0" fontId="106" fillId="33" borderId="20" xfId="0" applyFont="1" applyFill="1" applyBorder="1" applyAlignment="1" applyProtection="1">
      <alignment horizontal="center" vertical="center" wrapText="1"/>
      <protection/>
    </xf>
    <xf numFmtId="0" fontId="106" fillId="33" borderId="79" xfId="0" applyFont="1" applyFill="1" applyBorder="1" applyAlignment="1" applyProtection="1">
      <alignment horizontal="center" vertical="center" wrapText="1"/>
      <protection/>
    </xf>
    <xf numFmtId="0" fontId="106" fillId="33" borderId="85" xfId="0" applyFont="1" applyFill="1" applyBorder="1" applyAlignment="1" applyProtection="1">
      <alignment horizontal="center" vertical="center" wrapText="1"/>
      <protection/>
    </xf>
    <xf numFmtId="0" fontId="106" fillId="33" borderId="59" xfId="0" applyFont="1" applyFill="1" applyBorder="1" applyAlignment="1" applyProtection="1">
      <alignment horizontal="center" vertical="center" wrapText="1"/>
      <protection/>
    </xf>
    <xf numFmtId="0" fontId="106" fillId="33" borderId="68" xfId="0" applyFont="1" applyFill="1" applyBorder="1" applyAlignment="1" applyProtection="1">
      <alignment horizontal="center" vertical="center" wrapText="1"/>
      <protection/>
    </xf>
    <xf numFmtId="0" fontId="106" fillId="33" borderId="67" xfId="0" applyFont="1" applyFill="1" applyBorder="1" applyAlignment="1" applyProtection="1">
      <alignment horizontal="center" vertical="center" wrapText="1"/>
      <protection/>
    </xf>
    <xf numFmtId="0" fontId="106" fillId="33" borderId="37" xfId="0" applyFont="1" applyFill="1" applyBorder="1" applyAlignment="1" applyProtection="1">
      <alignment horizontal="center" vertical="center" wrapText="1"/>
      <protection/>
    </xf>
    <xf numFmtId="0" fontId="106" fillId="33" borderId="85" xfId="0" applyFont="1" applyFill="1" applyBorder="1" applyAlignment="1" applyProtection="1">
      <alignment horizontal="left" vertical="center" wrapText="1"/>
      <protection/>
    </xf>
    <xf numFmtId="0" fontId="106" fillId="33" borderId="59" xfId="0" applyFont="1" applyFill="1" applyBorder="1" applyAlignment="1" applyProtection="1">
      <alignment horizontal="left" vertical="center" wrapText="1"/>
      <protection/>
    </xf>
    <xf numFmtId="0" fontId="106" fillId="33" borderId="68" xfId="0" applyFont="1" applyFill="1" applyBorder="1" applyAlignment="1" applyProtection="1">
      <alignment horizontal="left" vertical="center" wrapText="1"/>
      <protection/>
    </xf>
    <xf numFmtId="0" fontId="106" fillId="33" borderId="43" xfId="0" applyFont="1" applyFill="1" applyBorder="1" applyAlignment="1" applyProtection="1">
      <alignment horizontal="center" vertical="center" wrapText="1"/>
      <protection/>
    </xf>
    <xf numFmtId="0" fontId="106" fillId="33" borderId="86" xfId="0" applyFont="1" applyFill="1" applyBorder="1" applyAlignment="1" applyProtection="1">
      <alignment horizontal="center" vertical="center" wrapText="1"/>
      <protection/>
    </xf>
    <xf numFmtId="0" fontId="106" fillId="33" borderId="83" xfId="0" applyFont="1" applyFill="1" applyBorder="1" applyAlignment="1" applyProtection="1">
      <alignment horizontal="center" vertical="center" wrapText="1"/>
      <protection/>
    </xf>
    <xf numFmtId="0" fontId="106" fillId="33" borderId="84" xfId="0" applyFont="1" applyFill="1" applyBorder="1" applyAlignment="1" applyProtection="1">
      <alignment horizontal="center" vertical="center" wrapText="1"/>
      <protection/>
    </xf>
    <xf numFmtId="0" fontId="106" fillId="33" borderId="60" xfId="0" applyFont="1" applyFill="1" applyBorder="1" applyAlignment="1" applyProtection="1">
      <alignment horizontal="center" vertical="center" wrapText="1"/>
      <protection/>
    </xf>
    <xf numFmtId="0" fontId="106" fillId="33" borderId="39" xfId="0" applyFont="1" applyFill="1" applyBorder="1" applyAlignment="1" applyProtection="1">
      <alignment horizontal="center" vertical="center" wrapText="1"/>
      <protection/>
    </xf>
    <xf numFmtId="0" fontId="106" fillId="33" borderId="81" xfId="0" applyFont="1" applyFill="1" applyBorder="1" applyAlignment="1" applyProtection="1">
      <alignment horizontal="left" vertical="center" wrapText="1"/>
      <protection/>
    </xf>
    <xf numFmtId="0" fontId="106" fillId="33" borderId="43" xfId="0" applyFont="1" applyFill="1" applyBorder="1" applyAlignment="1" applyProtection="1">
      <alignment horizontal="left" vertical="center" wrapText="1"/>
      <protection/>
    </xf>
    <xf numFmtId="0" fontId="106" fillId="33" borderId="86" xfId="0" applyFont="1" applyFill="1" applyBorder="1" applyAlignment="1" applyProtection="1">
      <alignment horizontal="left" vertical="center" wrapText="1"/>
      <protection/>
    </xf>
    <xf numFmtId="0" fontId="106" fillId="0" borderId="45" xfId="0" applyFont="1" applyBorder="1" applyAlignment="1">
      <alignment horizontal="left" vertical="center" wrapText="1"/>
    </xf>
    <xf numFmtId="0" fontId="106" fillId="0" borderId="69" xfId="0" applyFont="1" applyBorder="1" applyAlignment="1">
      <alignment horizontal="left" vertical="center" wrapText="1"/>
    </xf>
    <xf numFmtId="0" fontId="106" fillId="0" borderId="49" xfId="0" applyFont="1" applyBorder="1" applyAlignment="1">
      <alignment horizontal="left" vertical="center" wrapText="1"/>
    </xf>
    <xf numFmtId="0" fontId="106" fillId="33" borderId="77" xfId="0" applyFont="1" applyFill="1" applyBorder="1" applyAlignment="1" applyProtection="1">
      <alignment horizontal="center" vertical="center" wrapText="1"/>
      <protection/>
    </xf>
    <xf numFmtId="0" fontId="106" fillId="33" borderId="49" xfId="0" applyFont="1" applyFill="1" applyBorder="1" applyAlignment="1" applyProtection="1">
      <alignment horizontal="center" vertical="center" wrapText="1"/>
      <protection/>
    </xf>
    <xf numFmtId="0" fontId="106" fillId="33" borderId="64" xfId="0" applyFont="1" applyFill="1" applyBorder="1" applyAlignment="1" applyProtection="1">
      <alignment horizontal="left" vertical="center" wrapText="1"/>
      <protection/>
    </xf>
    <xf numFmtId="0" fontId="106" fillId="33" borderId="65" xfId="0" applyFont="1" applyFill="1" applyBorder="1" applyAlignment="1" applyProtection="1">
      <alignment horizontal="left" vertical="center" wrapText="1"/>
      <protection/>
    </xf>
    <xf numFmtId="0" fontId="106" fillId="0" borderId="63" xfId="0" applyFont="1" applyBorder="1" applyAlignment="1">
      <alignment horizontal="center" vertical="center"/>
    </xf>
    <xf numFmtId="0" fontId="106" fillId="0" borderId="65" xfId="0" applyFont="1" applyBorder="1" applyAlignment="1">
      <alignment horizontal="center" vertical="center"/>
    </xf>
    <xf numFmtId="0" fontId="106" fillId="13" borderId="55" xfId="0" applyFont="1" applyFill="1" applyBorder="1" applyAlignment="1" applyProtection="1">
      <alignment horizontal="left" vertical="center" wrapText="1"/>
      <protection/>
    </xf>
    <xf numFmtId="0" fontId="106" fillId="13" borderId="56" xfId="0" applyFont="1" applyFill="1" applyBorder="1" applyAlignment="1" applyProtection="1">
      <alignment horizontal="left" vertical="center" wrapText="1"/>
      <protection/>
    </xf>
    <xf numFmtId="0" fontId="106" fillId="13" borderId="27" xfId="0" applyFont="1" applyFill="1" applyBorder="1" applyAlignment="1" applyProtection="1">
      <alignment horizontal="left" vertical="center" wrapText="1"/>
      <protection/>
    </xf>
    <xf numFmtId="0" fontId="106" fillId="13" borderId="58" xfId="0" applyFont="1" applyFill="1" applyBorder="1" applyAlignment="1" applyProtection="1">
      <alignment horizontal="left" vertical="center" wrapText="1"/>
      <protection/>
    </xf>
    <xf numFmtId="0" fontId="106" fillId="13" borderId="81" xfId="0" applyFont="1" applyFill="1" applyBorder="1" applyAlignment="1" applyProtection="1">
      <alignment horizontal="left" vertical="center" wrapText="1"/>
      <protection/>
    </xf>
    <xf numFmtId="0" fontId="106" fillId="13" borderId="21" xfId="0" applyFont="1" applyFill="1" applyBorder="1" applyAlignment="1" applyProtection="1">
      <alignment horizontal="left" vertical="center" wrapText="1"/>
      <protection/>
    </xf>
    <xf numFmtId="0" fontId="106" fillId="13" borderId="43" xfId="0" applyFont="1" applyFill="1" applyBorder="1" applyAlignment="1" applyProtection="1">
      <alignment horizontal="left" vertical="center" wrapText="1"/>
      <protection/>
    </xf>
    <xf numFmtId="0" fontId="106" fillId="13" borderId="86" xfId="0" applyFont="1" applyFill="1" applyBorder="1" applyAlignment="1" applyProtection="1">
      <alignment horizontal="left" vertical="center" wrapText="1"/>
      <protection/>
    </xf>
    <xf numFmtId="0" fontId="106" fillId="33" borderId="63" xfId="0" applyFont="1" applyFill="1" applyBorder="1" applyAlignment="1" applyProtection="1">
      <alignment horizontal="center" vertical="center" wrapText="1"/>
      <protection/>
    </xf>
    <xf numFmtId="0" fontId="106" fillId="13" borderId="83" xfId="0" applyFont="1" applyFill="1" applyBorder="1" applyAlignment="1" applyProtection="1">
      <alignment vertical="top" wrapText="1"/>
      <protection/>
    </xf>
    <xf numFmtId="0" fontId="106" fillId="13" borderId="84" xfId="0" applyFont="1" applyFill="1" applyBorder="1" applyAlignment="1" applyProtection="1">
      <alignment vertical="top" wrapText="1"/>
      <protection/>
    </xf>
    <xf numFmtId="0" fontId="106" fillId="13" borderId="60" xfId="0" applyFont="1" applyFill="1" applyBorder="1" applyAlignment="1" applyProtection="1">
      <alignment vertical="top" wrapText="1"/>
      <protection/>
    </xf>
    <xf numFmtId="0" fontId="106" fillId="13" borderId="85" xfId="0" applyFont="1" applyFill="1" applyBorder="1" applyAlignment="1" applyProtection="1">
      <alignment vertical="top" wrapText="1"/>
      <protection/>
    </xf>
    <xf numFmtId="0" fontId="106" fillId="13" borderId="59" xfId="0" applyFont="1" applyFill="1" applyBorder="1" applyAlignment="1" applyProtection="1">
      <alignment vertical="top" wrapText="1"/>
      <protection/>
    </xf>
    <xf numFmtId="0" fontId="106" fillId="13" borderId="68" xfId="0" applyFont="1" applyFill="1" applyBorder="1" applyAlignment="1" applyProtection="1">
      <alignment vertical="top" wrapText="1"/>
      <protection/>
    </xf>
    <xf numFmtId="0" fontId="106" fillId="13" borderId="64" xfId="0" applyFont="1" applyFill="1" applyBorder="1" applyAlignment="1">
      <alignment horizontal="center" vertical="center"/>
    </xf>
    <xf numFmtId="0" fontId="106" fillId="13" borderId="65" xfId="0" applyFont="1" applyFill="1" applyBorder="1" applyAlignment="1">
      <alignment horizontal="center" vertical="center"/>
    </xf>
    <xf numFmtId="0" fontId="106" fillId="13" borderId="19" xfId="0" applyFont="1" applyFill="1" applyBorder="1" applyAlignment="1">
      <alignment horizontal="left" vertical="top" wrapText="1"/>
    </xf>
    <xf numFmtId="0" fontId="106" fillId="13" borderId="20" xfId="0" applyFont="1" applyFill="1" applyBorder="1" applyAlignment="1">
      <alignment horizontal="left" vertical="top" wrapText="1"/>
    </xf>
    <xf numFmtId="0" fontId="106" fillId="13" borderId="79" xfId="0" applyFont="1" applyFill="1" applyBorder="1" applyAlignment="1">
      <alignment horizontal="left" vertical="top" wrapText="1"/>
    </xf>
    <xf numFmtId="0" fontId="106" fillId="13" borderId="22" xfId="0" applyFont="1" applyFill="1" applyBorder="1" applyAlignment="1">
      <alignment horizontal="left" vertical="top" wrapText="1"/>
    </xf>
    <xf numFmtId="0" fontId="106" fillId="13" borderId="0" xfId="0" applyFont="1" applyFill="1" applyBorder="1" applyAlignment="1">
      <alignment horizontal="left" vertical="top" wrapText="1"/>
    </xf>
    <xf numFmtId="0" fontId="106" fillId="13" borderId="61" xfId="0" applyFont="1" applyFill="1" applyBorder="1" applyAlignment="1">
      <alignment horizontal="left" vertical="top" wrapText="1"/>
    </xf>
    <xf numFmtId="0" fontId="106" fillId="13" borderId="24" xfId="0" applyFont="1" applyFill="1" applyBorder="1" applyAlignment="1">
      <alignment horizontal="left" vertical="top" wrapText="1"/>
    </xf>
    <xf numFmtId="0" fontId="106" fillId="13" borderId="25" xfId="0" applyFont="1" applyFill="1" applyBorder="1" applyAlignment="1">
      <alignment horizontal="left" vertical="top" wrapText="1"/>
    </xf>
    <xf numFmtId="0" fontId="106" fillId="13" borderId="80" xfId="0" applyFont="1" applyFill="1" applyBorder="1" applyAlignment="1">
      <alignment horizontal="left" vertical="top" wrapText="1"/>
    </xf>
    <xf numFmtId="0" fontId="106" fillId="13" borderId="62" xfId="0" applyFont="1" applyFill="1" applyBorder="1" applyAlignment="1">
      <alignment horizontal="center" vertical="center" wrapText="1"/>
    </xf>
    <xf numFmtId="0" fontId="106" fillId="13" borderId="63" xfId="0" applyFont="1" applyFill="1" applyBorder="1" applyAlignment="1">
      <alignment horizontal="center" vertical="center" wrapText="1"/>
    </xf>
    <xf numFmtId="0" fontId="106" fillId="0" borderId="30" xfId="0" applyFont="1" applyFill="1" applyBorder="1" applyAlignment="1">
      <alignment horizontal="center" vertical="center"/>
    </xf>
    <xf numFmtId="0" fontId="106" fillId="0" borderId="31" xfId="0" applyFont="1" applyFill="1" applyBorder="1" applyAlignment="1">
      <alignment horizontal="center" vertical="center"/>
    </xf>
    <xf numFmtId="0" fontId="106" fillId="0" borderId="31" xfId="0" applyFont="1" applyBorder="1" applyAlignment="1">
      <alignment horizontal="right" vertical="center"/>
    </xf>
    <xf numFmtId="0" fontId="106" fillId="0" borderId="34" xfId="0" applyFont="1" applyBorder="1" applyAlignment="1">
      <alignment horizontal="right" vertical="center"/>
    </xf>
    <xf numFmtId="0" fontId="106" fillId="0" borderId="31" xfId="0" applyFont="1" applyBorder="1" applyAlignment="1">
      <alignment horizontal="center" vertical="center"/>
    </xf>
    <xf numFmtId="0" fontId="106" fillId="0" borderId="34" xfId="0" applyFont="1" applyBorder="1" applyAlignment="1">
      <alignment horizontal="center" vertical="center"/>
    </xf>
    <xf numFmtId="0" fontId="106" fillId="13" borderId="41" xfId="0" applyFont="1" applyFill="1" applyBorder="1" applyAlignment="1">
      <alignment horizontal="center" vertical="center"/>
    </xf>
    <xf numFmtId="0" fontId="106" fillId="13" borderId="42" xfId="0" applyFont="1" applyFill="1" applyBorder="1" applyAlignment="1">
      <alignment horizontal="center" vertical="center"/>
    </xf>
    <xf numFmtId="0" fontId="106" fillId="0" borderId="19" xfId="0" applyFont="1" applyBorder="1" applyAlignment="1">
      <alignment horizontal="left" vertical="center" wrapText="1"/>
    </xf>
    <xf numFmtId="0" fontId="106" fillId="0" borderId="20" xfId="0" applyFont="1" applyBorder="1" applyAlignment="1">
      <alignment horizontal="left" vertical="center" wrapText="1"/>
    </xf>
    <xf numFmtId="0" fontId="106" fillId="0" borderId="21" xfId="0" applyFont="1" applyBorder="1" applyAlignment="1">
      <alignment horizontal="left" vertical="center" wrapText="1"/>
    </xf>
    <xf numFmtId="0" fontId="106" fillId="0" borderId="24" xfId="0" applyFont="1" applyBorder="1" applyAlignment="1">
      <alignment horizontal="left" vertical="center" wrapText="1"/>
    </xf>
    <xf numFmtId="0" fontId="106" fillId="0" borderId="25" xfId="0" applyFont="1" applyBorder="1" applyAlignment="1">
      <alignment horizontal="left" vertical="center" wrapText="1"/>
    </xf>
    <xf numFmtId="0" fontId="106" fillId="0" borderId="26" xfId="0" applyFont="1" applyBorder="1" applyAlignment="1">
      <alignment horizontal="left" vertical="center" wrapText="1"/>
    </xf>
    <xf numFmtId="0" fontId="106" fillId="0" borderId="50" xfId="0" applyFont="1" applyBorder="1" applyAlignment="1">
      <alignment horizontal="left" vertical="center" wrapText="1"/>
    </xf>
    <xf numFmtId="0" fontId="106" fillId="0" borderId="33" xfId="0" applyFont="1" applyBorder="1" applyAlignment="1">
      <alignment horizontal="left" vertical="center" wrapText="1"/>
    </xf>
    <xf numFmtId="0" fontId="106" fillId="0" borderId="32" xfId="0" applyFont="1" applyBorder="1" applyAlignment="1">
      <alignment horizontal="left" vertical="center" wrapText="1"/>
    </xf>
    <xf numFmtId="0" fontId="106" fillId="0" borderId="15" xfId="0" applyFont="1" applyBorder="1" applyAlignment="1">
      <alignment horizontal="left" vertical="center" wrapText="1"/>
    </xf>
    <xf numFmtId="0" fontId="106" fillId="0" borderId="31" xfId="0" applyFont="1" applyBorder="1" applyAlignment="1">
      <alignment horizontal="left" vertical="center" wrapText="1"/>
    </xf>
    <xf numFmtId="0" fontId="106" fillId="0" borderId="34" xfId="0" applyFont="1" applyBorder="1" applyAlignment="1">
      <alignment horizontal="left" vertical="center" wrapText="1"/>
    </xf>
    <xf numFmtId="0" fontId="106" fillId="0" borderId="55" xfId="0" applyFont="1" applyBorder="1" applyAlignment="1">
      <alignment horizontal="left" vertical="center" wrapText="1"/>
    </xf>
    <xf numFmtId="0" fontId="106" fillId="0" borderId="56" xfId="0" applyFont="1" applyBorder="1" applyAlignment="1">
      <alignment horizontal="left" vertical="center" wrapText="1"/>
    </xf>
    <xf numFmtId="0" fontId="106" fillId="0" borderId="17" xfId="0" applyFont="1" applyBorder="1" applyAlignment="1">
      <alignment horizontal="left" vertical="center" wrapText="1"/>
    </xf>
    <xf numFmtId="0" fontId="106" fillId="0" borderId="35" xfId="0" applyFont="1" applyFill="1" applyBorder="1" applyAlignment="1">
      <alignment horizontal="center" vertical="center"/>
    </xf>
    <xf numFmtId="0" fontId="106" fillId="0" borderId="33" xfId="0" applyFont="1" applyFill="1" applyBorder="1" applyAlignment="1">
      <alignment horizontal="center" vertical="center"/>
    </xf>
    <xf numFmtId="0" fontId="106" fillId="0" borderId="19" xfId="0" applyFont="1" applyBorder="1" applyAlignment="1">
      <alignment horizontal="left" vertical="top" wrapText="1"/>
    </xf>
    <xf numFmtId="0" fontId="106" fillId="0" borderId="20" xfId="0" applyFont="1" applyBorder="1" applyAlignment="1">
      <alignment horizontal="left" vertical="top" wrapText="1"/>
    </xf>
    <xf numFmtId="0" fontId="106" fillId="0" borderId="79" xfId="0" applyFont="1" applyBorder="1" applyAlignment="1">
      <alignment horizontal="left" vertical="top" wrapText="1"/>
    </xf>
    <xf numFmtId="0" fontId="106" fillId="0" borderId="22" xfId="0" applyFont="1" applyBorder="1" applyAlignment="1">
      <alignment horizontal="left" vertical="top" wrapText="1"/>
    </xf>
    <xf numFmtId="0" fontId="106" fillId="0" borderId="0" xfId="0" applyFont="1" applyBorder="1" applyAlignment="1">
      <alignment horizontal="left" vertical="top" wrapText="1"/>
    </xf>
    <xf numFmtId="0" fontId="106" fillId="0" borderId="61" xfId="0" applyFont="1" applyBorder="1" applyAlignment="1">
      <alignment horizontal="left" vertical="top" wrapText="1"/>
    </xf>
    <xf numFmtId="0" fontId="106" fillId="0" borderId="24" xfId="0" applyFont="1" applyBorder="1" applyAlignment="1">
      <alignment horizontal="left" vertical="top" wrapText="1"/>
    </xf>
    <xf numFmtId="0" fontId="106" fillId="0" borderId="25" xfId="0" applyFont="1" applyBorder="1" applyAlignment="1">
      <alignment horizontal="left" vertical="top" wrapText="1"/>
    </xf>
    <xf numFmtId="0" fontId="106" fillId="0" borderId="80" xfId="0" applyFont="1" applyBorder="1" applyAlignment="1">
      <alignment horizontal="left" vertical="top" wrapText="1"/>
    </xf>
    <xf numFmtId="0" fontId="106" fillId="0" borderId="33" xfId="0" applyFont="1" applyBorder="1" applyAlignment="1">
      <alignment horizontal="right" vertical="center" wrapText="1"/>
    </xf>
    <xf numFmtId="0" fontId="106" fillId="0" borderId="32" xfId="0" applyFont="1" applyBorder="1" applyAlignment="1">
      <alignment horizontal="right" vertical="center" wrapText="1"/>
    </xf>
    <xf numFmtId="0" fontId="106" fillId="0" borderId="33" xfId="0" applyFont="1" applyBorder="1" applyAlignment="1">
      <alignment horizontal="center" vertical="center" wrapText="1"/>
    </xf>
    <xf numFmtId="0" fontId="106" fillId="0" borderId="32" xfId="0" applyFont="1" applyBorder="1" applyAlignment="1">
      <alignment horizontal="center" vertical="center" wrapText="1"/>
    </xf>
    <xf numFmtId="0" fontId="106" fillId="0" borderId="54" xfId="0" applyFont="1" applyFill="1" applyBorder="1" applyAlignment="1">
      <alignment horizontal="center" vertical="center"/>
    </xf>
    <xf numFmtId="0" fontId="106" fillId="0" borderId="56" xfId="0" applyFont="1" applyFill="1" applyBorder="1" applyAlignment="1">
      <alignment horizontal="center" vertical="center"/>
    </xf>
    <xf numFmtId="0" fontId="106" fillId="0" borderId="56" xfId="0" applyFont="1" applyBorder="1" applyAlignment="1">
      <alignment horizontal="right" vertical="center"/>
    </xf>
    <xf numFmtId="0" fontId="106" fillId="0" borderId="17" xfId="0" applyFont="1" applyBorder="1" applyAlignment="1">
      <alignment horizontal="right" vertical="center"/>
    </xf>
    <xf numFmtId="0" fontId="106" fillId="0" borderId="56" xfId="0" applyFont="1" applyBorder="1" applyAlignment="1">
      <alignment horizontal="center" vertical="center"/>
    </xf>
    <xf numFmtId="0" fontId="106" fillId="0" borderId="17" xfId="0" applyFont="1" applyBorder="1" applyAlignment="1">
      <alignment horizontal="center" vertical="center"/>
    </xf>
    <xf numFmtId="0" fontId="106" fillId="13" borderId="45" xfId="0" applyFont="1" applyFill="1" applyBorder="1" applyAlignment="1">
      <alignment horizontal="left" vertical="center" wrapText="1"/>
    </xf>
    <xf numFmtId="0" fontId="106" fillId="13" borderId="69" xfId="0" applyFont="1" applyFill="1" applyBorder="1" applyAlignment="1">
      <alignment horizontal="left" vertical="center" wrapText="1"/>
    </xf>
    <xf numFmtId="0" fontId="106" fillId="13" borderId="78" xfId="0" applyFont="1" applyFill="1" applyBorder="1" applyAlignment="1">
      <alignment horizontal="left" vertical="center" wrapText="1"/>
    </xf>
    <xf numFmtId="0" fontId="106" fillId="13" borderId="77" xfId="0" applyFont="1" applyFill="1" applyBorder="1" applyAlignment="1">
      <alignment horizontal="left" vertical="center" wrapText="1"/>
    </xf>
    <xf numFmtId="0" fontId="106" fillId="13" borderId="49" xfId="0" applyFont="1" applyFill="1" applyBorder="1" applyAlignment="1">
      <alignment horizontal="left" vertical="center" wrapText="1"/>
    </xf>
    <xf numFmtId="0" fontId="106" fillId="0" borderId="27" xfId="0" applyFont="1" applyBorder="1" applyAlignment="1">
      <alignment horizontal="center" vertical="center" wrapText="1"/>
    </xf>
    <xf numFmtId="0" fontId="106" fillId="0" borderId="58" xfId="0" applyFont="1" applyBorder="1" applyAlignment="1">
      <alignment horizontal="center" vertical="center" wrapText="1"/>
    </xf>
    <xf numFmtId="0" fontId="106" fillId="0" borderId="18" xfId="0" applyFont="1" applyBorder="1" applyAlignment="1">
      <alignment horizontal="center" vertical="center" wrapText="1"/>
    </xf>
    <xf numFmtId="0" fontId="106" fillId="0" borderId="27" xfId="0" applyFont="1" applyBorder="1" applyAlignment="1">
      <alignment horizontal="left" vertical="center" wrapText="1"/>
    </xf>
    <xf numFmtId="0" fontId="106" fillId="0" borderId="58" xfId="0" applyFont="1" applyBorder="1" applyAlignment="1">
      <alignment horizontal="left" vertical="center" wrapText="1"/>
    </xf>
    <xf numFmtId="0" fontId="106" fillId="13" borderId="27" xfId="0" applyFont="1" applyFill="1" applyBorder="1" applyAlignment="1">
      <alignment horizontal="left" vertical="center" wrapText="1"/>
    </xf>
    <xf numFmtId="0" fontId="106" fillId="13" borderId="58" xfId="0" applyFont="1" applyFill="1" applyBorder="1" applyAlignment="1">
      <alignment horizontal="left" vertical="center" wrapText="1"/>
    </xf>
    <xf numFmtId="0" fontId="106" fillId="13" borderId="58" xfId="0" applyFont="1" applyFill="1" applyBorder="1" applyAlignment="1">
      <alignment horizontal="center" vertical="center" wrapText="1"/>
    </xf>
    <xf numFmtId="0" fontId="106" fillId="0" borderId="77" xfId="0" applyFont="1" applyBorder="1" applyAlignment="1">
      <alignment horizontal="left" vertical="center" wrapText="1"/>
    </xf>
    <xf numFmtId="0" fontId="106" fillId="0" borderId="77" xfId="0" applyFont="1" applyBorder="1" applyAlignment="1">
      <alignment horizontal="center" vertical="center" wrapText="1"/>
    </xf>
    <xf numFmtId="0" fontId="106" fillId="0" borderId="55" xfId="0" applyFont="1" applyBorder="1" applyAlignment="1">
      <alignment horizontal="center" vertical="top"/>
    </xf>
    <xf numFmtId="0" fontId="106" fillId="0" borderId="56" xfId="0" applyFont="1" applyBorder="1" applyAlignment="1">
      <alignment horizontal="center" vertical="top"/>
    </xf>
    <xf numFmtId="0" fontId="106" fillId="0" borderId="17" xfId="0" applyFont="1" applyBorder="1" applyAlignment="1">
      <alignment horizontal="center" vertical="top"/>
    </xf>
    <xf numFmtId="0" fontId="106" fillId="0" borderId="55" xfId="0" applyFont="1" applyBorder="1" applyAlignment="1">
      <alignment horizontal="left" vertical="top" wrapText="1"/>
    </xf>
    <xf numFmtId="0" fontId="106" fillId="0" borderId="56" xfId="0" applyFont="1" applyBorder="1" applyAlignment="1">
      <alignment horizontal="left" vertical="top" wrapText="1"/>
    </xf>
    <xf numFmtId="0" fontId="106" fillId="0" borderId="17" xfId="0" applyFont="1" applyBorder="1" applyAlignment="1">
      <alignment horizontal="left" vertical="top" wrapText="1"/>
    </xf>
    <xf numFmtId="0" fontId="106" fillId="33" borderId="27" xfId="0" applyFont="1" applyFill="1" applyBorder="1" applyAlignment="1">
      <alignment horizontal="left" vertical="top" wrapText="1"/>
    </xf>
    <xf numFmtId="0" fontId="106" fillId="33" borderId="58" xfId="0" applyFont="1" applyFill="1" applyBorder="1" applyAlignment="1">
      <alignment horizontal="left" vertical="top" wrapText="1"/>
    </xf>
    <xf numFmtId="0" fontId="106" fillId="33" borderId="18" xfId="0" applyFont="1" applyFill="1" applyBorder="1" applyAlignment="1">
      <alignment horizontal="left" vertical="top" wrapText="1"/>
    </xf>
    <xf numFmtId="0" fontId="106" fillId="13" borderId="50" xfId="0" applyFont="1" applyFill="1" applyBorder="1" applyAlignment="1">
      <alignment horizontal="center" vertical="center" wrapText="1"/>
    </xf>
    <xf numFmtId="0" fontId="106" fillId="13" borderId="33" xfId="0" applyFont="1" applyFill="1" applyBorder="1" applyAlignment="1">
      <alignment horizontal="center" vertical="center" wrapText="1"/>
    </xf>
    <xf numFmtId="0" fontId="106" fillId="13" borderId="32" xfId="0" applyFont="1" applyFill="1" applyBorder="1" applyAlignment="1">
      <alignment horizontal="center" vertical="center" wrapText="1"/>
    </xf>
    <xf numFmtId="0" fontId="106" fillId="13" borderId="75" xfId="0" applyFont="1" applyFill="1" applyBorder="1" applyAlignment="1">
      <alignment horizontal="left" vertical="top" wrapText="1"/>
    </xf>
    <xf numFmtId="0" fontId="106" fillId="13" borderId="87" xfId="0" applyFont="1" applyFill="1" applyBorder="1" applyAlignment="1">
      <alignment horizontal="left" vertical="top" wrapText="1"/>
    </xf>
    <xf numFmtId="0" fontId="106" fillId="13" borderId="51" xfId="0" applyFont="1" applyFill="1" applyBorder="1" applyAlignment="1">
      <alignment horizontal="left" vertical="top" wrapText="1"/>
    </xf>
    <xf numFmtId="0" fontId="106" fillId="0" borderId="50" xfId="0" applyFont="1" applyBorder="1" applyAlignment="1">
      <alignment horizontal="center" vertical="center" wrapText="1"/>
    </xf>
    <xf numFmtId="0" fontId="106" fillId="33" borderId="27" xfId="0" applyFont="1" applyFill="1" applyBorder="1" applyAlignment="1">
      <alignment horizontal="left" vertical="center" wrapText="1"/>
    </xf>
    <xf numFmtId="0" fontId="106" fillId="33" borderId="58" xfId="0" applyFont="1" applyFill="1" applyBorder="1" applyAlignment="1">
      <alignment horizontal="left" vertical="center" wrapText="1"/>
    </xf>
    <xf numFmtId="0" fontId="106" fillId="33" borderId="18" xfId="0" applyFont="1" applyFill="1" applyBorder="1" applyAlignment="1">
      <alignment horizontal="left" vertical="center" wrapText="1"/>
    </xf>
    <xf numFmtId="0" fontId="106" fillId="0" borderId="45" xfId="0" applyFont="1" applyBorder="1" applyAlignment="1">
      <alignment horizontal="left" vertical="top" wrapText="1"/>
    </xf>
    <xf numFmtId="0" fontId="106" fillId="0" borderId="69" xfId="0" applyFont="1" applyBorder="1" applyAlignment="1">
      <alignment horizontal="left" vertical="top" wrapText="1"/>
    </xf>
    <xf numFmtId="0" fontId="106" fillId="0" borderId="49" xfId="0" applyFont="1" applyBorder="1" applyAlignment="1">
      <alignment horizontal="left" vertical="top" wrapText="1"/>
    </xf>
    <xf numFmtId="0" fontId="106" fillId="0" borderId="78" xfId="0" applyFont="1" applyBorder="1" applyAlignment="1">
      <alignment horizontal="center" vertical="center" wrapText="1"/>
    </xf>
    <xf numFmtId="0" fontId="106" fillId="0" borderId="82" xfId="0" applyFont="1" applyBorder="1" applyAlignment="1">
      <alignment horizontal="left" vertical="center" wrapText="1"/>
    </xf>
    <xf numFmtId="0" fontId="106" fillId="13" borderId="45" xfId="0" applyFont="1" applyFill="1" applyBorder="1" applyAlignment="1">
      <alignment horizontal="left" vertical="top" wrapText="1"/>
    </xf>
    <xf numFmtId="0" fontId="106" fillId="13" borderId="69" xfId="0" applyFont="1" applyFill="1" applyBorder="1" applyAlignment="1">
      <alignment horizontal="left" vertical="top" wrapText="1"/>
    </xf>
    <xf numFmtId="0" fontId="106" fillId="13" borderId="49" xfId="0" applyFont="1" applyFill="1" applyBorder="1" applyAlignment="1">
      <alignment horizontal="left" vertical="top" wrapText="1"/>
    </xf>
    <xf numFmtId="0" fontId="106" fillId="13" borderId="82" xfId="0" applyFont="1" applyFill="1" applyBorder="1" applyAlignment="1">
      <alignment horizontal="left" vertical="center" wrapText="1"/>
    </xf>
    <xf numFmtId="0" fontId="106" fillId="13" borderId="26" xfId="0" applyFont="1" applyFill="1" applyBorder="1" applyAlignment="1">
      <alignment horizontal="left" vertical="center" wrapText="1"/>
    </xf>
    <xf numFmtId="0" fontId="106" fillId="0" borderId="34" xfId="0" applyFont="1" applyBorder="1" applyAlignment="1">
      <alignment horizontal="center" vertical="center" wrapText="1"/>
    </xf>
    <xf numFmtId="0" fontId="106" fillId="33" borderId="15" xfId="0" applyFont="1" applyFill="1" applyBorder="1" applyAlignment="1">
      <alignment horizontal="center" vertical="center" wrapText="1"/>
    </xf>
    <xf numFmtId="0" fontId="106" fillId="33" borderId="31" xfId="0" applyFont="1" applyFill="1" applyBorder="1" applyAlignment="1">
      <alignment horizontal="center" vertical="center" wrapText="1"/>
    </xf>
    <xf numFmtId="0" fontId="106" fillId="33" borderId="34" xfId="0" applyFont="1" applyFill="1" applyBorder="1" applyAlignment="1">
      <alignment horizontal="center" vertical="center" wrapText="1"/>
    </xf>
    <xf numFmtId="0" fontId="106" fillId="13" borderId="15" xfId="0" applyFont="1" applyFill="1" applyBorder="1" applyAlignment="1">
      <alignment horizontal="center" vertical="center" wrapText="1"/>
    </xf>
    <xf numFmtId="0" fontId="106" fillId="13" borderId="31" xfId="0" applyFont="1" applyFill="1" applyBorder="1" applyAlignment="1">
      <alignment horizontal="center" vertical="center" wrapText="1"/>
    </xf>
    <xf numFmtId="0" fontId="106" fillId="13" borderId="34" xfId="0" applyFont="1" applyFill="1" applyBorder="1" applyAlignment="1">
      <alignment horizontal="center" vertical="center" wrapText="1"/>
    </xf>
    <xf numFmtId="0" fontId="106" fillId="33" borderId="50" xfId="0" applyFont="1" applyFill="1" applyBorder="1" applyAlignment="1">
      <alignment horizontal="center" vertical="center" wrapText="1"/>
    </xf>
    <xf numFmtId="0" fontId="106" fillId="33" borderId="33" xfId="0" applyFont="1" applyFill="1" applyBorder="1" applyAlignment="1">
      <alignment horizontal="center" vertical="center" wrapText="1"/>
    </xf>
    <xf numFmtId="0" fontId="106" fillId="33" borderId="32" xfId="0" applyFont="1" applyFill="1" applyBorder="1" applyAlignment="1">
      <alignment horizontal="center" vertical="center" wrapText="1"/>
    </xf>
    <xf numFmtId="16" fontId="106" fillId="33" borderId="70" xfId="0" applyNumberFormat="1" applyFont="1" applyFill="1" applyBorder="1" applyAlignment="1">
      <alignment horizontal="center" vertical="center"/>
    </xf>
    <xf numFmtId="16" fontId="106" fillId="33" borderId="38" xfId="0" applyNumberFormat="1" applyFont="1" applyFill="1" applyBorder="1" applyAlignment="1">
      <alignment horizontal="center" vertical="center"/>
    </xf>
    <xf numFmtId="16" fontId="106" fillId="33" borderId="30" xfId="0" applyNumberFormat="1" applyFont="1" applyFill="1" applyBorder="1" applyAlignment="1">
      <alignment horizontal="center" vertical="center"/>
    </xf>
    <xf numFmtId="0" fontId="106" fillId="0" borderId="55" xfId="0" applyFont="1" applyBorder="1" applyAlignment="1">
      <alignment horizontal="center" vertical="top" wrapText="1"/>
    </xf>
    <xf numFmtId="0" fontId="106" fillId="0" borderId="56" xfId="0" applyFont="1" applyBorder="1" applyAlignment="1">
      <alignment horizontal="center" vertical="top" wrapText="1"/>
    </xf>
    <xf numFmtId="0" fontId="106" fillId="0" borderId="17" xfId="0" applyFont="1" applyBorder="1" applyAlignment="1">
      <alignment horizontal="center" vertical="top" wrapText="1"/>
    </xf>
    <xf numFmtId="0" fontId="106" fillId="13" borderId="55" xfId="0" applyFont="1" applyFill="1" applyBorder="1" applyAlignment="1">
      <alignment horizontal="left" vertical="top" wrapText="1"/>
    </xf>
    <xf numFmtId="0" fontId="106" fillId="13" borderId="56" xfId="0" applyFont="1" applyFill="1" applyBorder="1" applyAlignment="1">
      <alignment horizontal="left" vertical="top" wrapText="1"/>
    </xf>
    <xf numFmtId="0" fontId="106" fillId="13" borderId="17" xfId="0" applyFont="1" applyFill="1" applyBorder="1" applyAlignment="1">
      <alignment horizontal="left" vertical="top" wrapText="1"/>
    </xf>
    <xf numFmtId="0" fontId="106" fillId="0" borderId="31" xfId="0" applyFont="1" applyFill="1" applyBorder="1" applyAlignment="1">
      <alignment horizontal="center" vertical="center" wrapText="1"/>
    </xf>
    <xf numFmtId="0" fontId="106" fillId="0" borderId="34" xfId="0" applyFont="1" applyFill="1" applyBorder="1" applyAlignment="1">
      <alignment horizontal="center" vertical="center" wrapText="1"/>
    </xf>
    <xf numFmtId="0" fontId="106" fillId="0" borderId="15" xfId="0" applyFont="1" applyFill="1" applyBorder="1" applyAlignment="1">
      <alignment horizontal="center" vertical="center" wrapText="1"/>
    </xf>
    <xf numFmtId="0" fontId="106" fillId="13" borderId="31" xfId="0" applyFont="1" applyFill="1" applyBorder="1" applyAlignment="1">
      <alignment horizontal="center" vertical="top" wrapText="1"/>
    </xf>
    <xf numFmtId="0" fontId="106" fillId="13" borderId="34" xfId="0" applyFont="1" applyFill="1" applyBorder="1" applyAlignment="1">
      <alignment horizontal="center" vertical="top" wrapText="1"/>
    </xf>
    <xf numFmtId="0" fontId="106" fillId="0" borderId="62" xfId="0" applyFont="1" applyBorder="1" applyAlignment="1">
      <alignment horizontal="center" vertical="top" wrapText="1"/>
    </xf>
    <xf numFmtId="0" fontId="106" fillId="0" borderId="35" xfId="0" applyFont="1" applyBorder="1" applyAlignment="1">
      <alignment horizontal="center" vertical="top" wrapText="1"/>
    </xf>
    <xf numFmtId="0" fontId="106" fillId="0" borderId="63" xfId="0" applyFont="1" applyBorder="1" applyAlignment="1">
      <alignment horizontal="center" vertical="top" wrapText="1"/>
    </xf>
    <xf numFmtId="0" fontId="106" fillId="0" borderId="71" xfId="0" applyFont="1" applyBorder="1" applyAlignment="1">
      <alignment horizontal="center" vertical="top" wrapText="1"/>
    </xf>
    <xf numFmtId="0" fontId="106" fillId="13" borderId="62" xfId="0" applyFont="1" applyFill="1" applyBorder="1" applyAlignment="1">
      <alignment horizontal="center" vertical="top" wrapText="1"/>
    </xf>
    <xf numFmtId="0" fontId="106" fillId="13" borderId="35" xfId="0" applyFont="1" applyFill="1" applyBorder="1" applyAlignment="1">
      <alignment horizontal="center" vertical="top" wrapText="1"/>
    </xf>
    <xf numFmtId="0" fontId="106" fillId="13" borderId="63" xfId="0" applyFont="1" applyFill="1" applyBorder="1" applyAlignment="1">
      <alignment horizontal="center" vertical="top" wrapText="1"/>
    </xf>
    <xf numFmtId="0" fontId="106" fillId="33" borderId="46" xfId="0" applyFont="1" applyFill="1" applyBorder="1" applyAlignment="1" applyProtection="1">
      <alignment horizontal="center" vertical="center" wrapText="1"/>
      <protection/>
    </xf>
    <xf numFmtId="0" fontId="106" fillId="33" borderId="48" xfId="0" applyFont="1" applyFill="1" applyBorder="1" applyAlignment="1" applyProtection="1">
      <alignment horizontal="center" vertical="center" wrapText="1"/>
      <protection/>
    </xf>
    <xf numFmtId="17" fontId="106" fillId="0" borderId="31" xfId="0" applyNumberFormat="1" applyFont="1" applyBorder="1" applyAlignment="1">
      <alignment horizontal="center" vertical="top" wrapText="1"/>
    </xf>
    <xf numFmtId="17" fontId="106" fillId="0" borderId="34" xfId="0" applyNumberFormat="1" applyFont="1" applyBorder="1" applyAlignment="1">
      <alignment horizontal="center" vertical="top" wrapText="1"/>
    </xf>
    <xf numFmtId="0" fontId="106" fillId="0" borderId="15" xfId="0" applyFont="1" applyBorder="1" applyAlignment="1">
      <alignment horizontal="center" vertical="top" wrapText="1"/>
    </xf>
    <xf numFmtId="0" fontId="106" fillId="0" borderId="31" xfId="0" applyFont="1" applyBorder="1" applyAlignment="1">
      <alignment horizontal="center" vertical="top" wrapText="1"/>
    </xf>
    <xf numFmtId="0" fontId="106" fillId="0" borderId="34" xfId="0" applyFont="1" applyBorder="1" applyAlignment="1">
      <alignment horizontal="center" vertical="top" wrapText="1"/>
    </xf>
    <xf numFmtId="0" fontId="106" fillId="0" borderId="50" xfId="0" applyFont="1" applyBorder="1" applyAlignment="1">
      <alignment horizontal="center" vertical="top" wrapText="1"/>
    </xf>
    <xf numFmtId="0" fontId="106" fillId="0" borderId="33" xfId="0" applyFont="1" applyBorder="1" applyAlignment="1">
      <alignment horizontal="center" vertical="top" wrapText="1"/>
    </xf>
    <xf numFmtId="0" fontId="106" fillId="13" borderId="50" xfId="0" applyFont="1" applyFill="1" applyBorder="1" applyAlignment="1">
      <alignment horizontal="center" vertical="top" wrapText="1"/>
    </xf>
    <xf numFmtId="0" fontId="106" fillId="13" borderId="33" xfId="0" applyFont="1" applyFill="1" applyBorder="1" applyAlignment="1">
      <alignment horizontal="center" vertical="top" wrapText="1"/>
    </xf>
    <xf numFmtId="0" fontId="106" fillId="13" borderId="15" xfId="0" applyFont="1" applyFill="1" applyBorder="1" applyAlignment="1">
      <alignment horizontal="center" vertical="top" wrapText="1"/>
    </xf>
    <xf numFmtId="0" fontId="106" fillId="0" borderId="41" xfId="0" applyFont="1" applyFill="1" applyBorder="1" applyAlignment="1" applyProtection="1">
      <alignment horizontal="center" vertical="center" wrapText="1"/>
      <protection/>
    </xf>
    <xf numFmtId="0" fontId="106" fillId="0" borderId="30" xfId="0" applyFont="1" applyFill="1" applyBorder="1" applyAlignment="1" applyProtection="1">
      <alignment horizontal="center" vertical="center" wrapText="1"/>
      <protection/>
    </xf>
    <xf numFmtId="2" fontId="106" fillId="0" borderId="41" xfId="0" applyNumberFormat="1" applyFont="1" applyFill="1" applyBorder="1" applyAlignment="1">
      <alignment horizontal="center" vertical="center" wrapText="1"/>
    </xf>
    <xf numFmtId="2" fontId="106" fillId="0" borderId="42" xfId="0" applyNumberFormat="1" applyFont="1" applyFill="1" applyBorder="1" applyAlignment="1">
      <alignment horizontal="center" vertical="center" wrapText="1"/>
    </xf>
    <xf numFmtId="0" fontId="106" fillId="33" borderId="64" xfId="0" applyFont="1" applyFill="1" applyBorder="1" applyAlignment="1" applyProtection="1">
      <alignment horizontal="center" vertical="center" wrapText="1"/>
      <protection/>
    </xf>
    <xf numFmtId="0" fontId="106" fillId="33" borderId="54" xfId="0" applyFont="1" applyFill="1" applyBorder="1" applyAlignment="1" applyProtection="1">
      <alignment horizontal="center" vertical="center" wrapText="1"/>
      <protection/>
    </xf>
    <xf numFmtId="0" fontId="106" fillId="33" borderId="65" xfId="0" applyFont="1" applyFill="1" applyBorder="1" applyAlignment="1" applyProtection="1">
      <alignment horizontal="center" vertical="center" wrapText="1"/>
      <protection/>
    </xf>
    <xf numFmtId="0" fontId="106" fillId="33" borderId="72" xfId="0" applyFont="1" applyFill="1" applyBorder="1" applyAlignment="1" applyProtection="1">
      <alignment horizontal="center" vertical="center" wrapText="1"/>
      <protection/>
    </xf>
    <xf numFmtId="2" fontId="106" fillId="0" borderId="15" xfId="0" applyNumberFormat="1" applyFont="1" applyFill="1" applyBorder="1" applyAlignment="1">
      <alignment horizontal="center" vertical="center" wrapText="1"/>
    </xf>
    <xf numFmtId="2" fontId="106" fillId="0" borderId="31" xfId="0" applyNumberFormat="1" applyFont="1" applyFill="1" applyBorder="1" applyAlignment="1">
      <alignment horizontal="center" vertical="center" wrapText="1"/>
    </xf>
    <xf numFmtId="2" fontId="106" fillId="13" borderId="31" xfId="0" applyNumberFormat="1" applyFont="1" applyFill="1" applyBorder="1" applyAlignment="1">
      <alignment horizontal="center" vertical="center" wrapText="1"/>
    </xf>
    <xf numFmtId="0" fontId="139" fillId="13" borderId="41" xfId="0" applyFont="1" applyFill="1" applyBorder="1" applyAlignment="1">
      <alignment horizontal="center" vertical="center" wrapText="1"/>
    </xf>
    <xf numFmtId="0" fontId="139" fillId="13" borderId="30" xfId="0" applyFont="1" applyFill="1" applyBorder="1" applyAlignment="1">
      <alignment horizontal="center" vertical="center" wrapText="1"/>
    </xf>
    <xf numFmtId="0" fontId="106" fillId="13" borderId="32" xfId="0" applyFont="1" applyFill="1" applyBorder="1" applyAlignment="1">
      <alignment horizontal="center" vertical="top" wrapText="1"/>
    </xf>
    <xf numFmtId="0" fontId="106" fillId="13" borderId="41" xfId="0" applyFont="1" applyFill="1" applyBorder="1" applyAlignment="1">
      <alignment horizontal="center" vertical="center" wrapText="1"/>
    </xf>
    <xf numFmtId="0" fontId="106" fillId="13" borderId="30" xfId="0" applyFont="1" applyFill="1" applyBorder="1" applyAlignment="1">
      <alignment horizontal="center" vertical="center" wrapText="1"/>
    </xf>
    <xf numFmtId="0" fontId="0" fillId="13" borderId="41" xfId="0" applyFont="1" applyFill="1" applyBorder="1" applyAlignment="1">
      <alignment horizontal="center" vertical="center"/>
    </xf>
    <xf numFmtId="0" fontId="0" fillId="13" borderId="30" xfId="0" applyFont="1" applyFill="1" applyBorder="1" applyAlignment="1">
      <alignment horizontal="center" vertical="center"/>
    </xf>
    <xf numFmtId="0" fontId="106" fillId="0" borderId="41" xfId="0" applyFont="1" applyFill="1" applyBorder="1" applyAlignment="1">
      <alignment horizontal="center" vertical="center" wrapText="1"/>
    </xf>
    <xf numFmtId="0" fontId="106" fillId="0" borderId="30" xfId="0" applyFont="1" applyFill="1" applyBorder="1" applyAlignment="1">
      <alignment horizontal="center" vertical="center" wrapText="1"/>
    </xf>
    <xf numFmtId="0" fontId="106" fillId="0" borderId="70" xfId="0" applyFont="1" applyFill="1" applyBorder="1" applyAlignment="1">
      <alignment horizontal="center" vertical="center" wrapText="1"/>
    </xf>
    <xf numFmtId="0" fontId="106" fillId="33" borderId="23" xfId="0" applyFont="1" applyFill="1" applyBorder="1" applyAlignment="1" applyProtection="1">
      <alignment horizontal="center" vertical="center" wrapText="1"/>
      <protection/>
    </xf>
    <xf numFmtId="0" fontId="106" fillId="13" borderId="30" xfId="0" applyFont="1" applyFill="1" applyBorder="1" applyAlignment="1" applyProtection="1">
      <alignment horizontal="center" vertical="center" wrapText="1"/>
      <protection/>
    </xf>
    <xf numFmtId="0" fontId="139" fillId="13" borderId="64" xfId="0" applyFont="1" applyFill="1" applyBorder="1" applyAlignment="1">
      <alignment horizontal="center" vertical="center" wrapText="1"/>
    </xf>
    <xf numFmtId="0" fontId="139" fillId="13" borderId="54" xfId="0" applyFont="1" applyFill="1" applyBorder="1" applyAlignment="1">
      <alignment horizontal="center" vertical="center" wrapText="1"/>
    </xf>
    <xf numFmtId="0" fontId="106" fillId="0" borderId="32" xfId="0" applyFont="1" applyBorder="1" applyAlignment="1">
      <alignment horizontal="center" vertical="top" wrapText="1"/>
    </xf>
    <xf numFmtId="0" fontId="110" fillId="33" borderId="45" xfId="0" applyFont="1" applyFill="1" applyBorder="1" applyAlignment="1" applyProtection="1">
      <alignment horizontal="center" wrapText="1"/>
      <protection/>
    </xf>
    <xf numFmtId="0" fontId="106" fillId="0" borderId="69" xfId="0" applyFont="1" applyBorder="1" applyAlignment="1">
      <alignment wrapText="1"/>
    </xf>
    <xf numFmtId="0" fontId="106" fillId="0" borderId="49" xfId="0" applyFont="1" applyBorder="1" applyAlignment="1">
      <alignment wrapText="1"/>
    </xf>
    <xf numFmtId="0" fontId="128" fillId="10" borderId="20" xfId="0" applyFont="1" applyFill="1" applyBorder="1" applyAlignment="1">
      <alignment horizontal="center" wrapText="1"/>
    </xf>
    <xf numFmtId="0" fontId="110" fillId="33" borderId="45" xfId="0" applyFont="1" applyFill="1" applyBorder="1" applyAlignment="1" applyProtection="1">
      <alignment horizontal="center" vertical="center" wrapText="1"/>
      <protection/>
    </xf>
    <xf numFmtId="0" fontId="110" fillId="33" borderId="69" xfId="0" applyFont="1" applyFill="1" applyBorder="1" applyAlignment="1" applyProtection="1">
      <alignment horizontal="center" vertical="center" wrapText="1"/>
      <protection/>
    </xf>
    <xf numFmtId="0" fontId="110" fillId="33" borderId="49" xfId="0" applyFont="1" applyFill="1" applyBorder="1" applyAlignment="1" applyProtection="1">
      <alignment horizontal="center" vertical="center" wrapText="1"/>
      <protection/>
    </xf>
    <xf numFmtId="0" fontId="110" fillId="13" borderId="45" xfId="0" applyFont="1" applyFill="1" applyBorder="1" applyAlignment="1" applyProtection="1">
      <alignment horizontal="center" vertical="center" wrapText="1"/>
      <protection/>
    </xf>
    <xf numFmtId="0" fontId="110" fillId="13" borderId="69" xfId="0" applyFont="1" applyFill="1" applyBorder="1" applyAlignment="1" applyProtection="1">
      <alignment horizontal="center" vertical="center" wrapText="1"/>
      <protection/>
    </xf>
    <xf numFmtId="0" fontId="110" fillId="13" borderId="49" xfId="0" applyFont="1" applyFill="1" applyBorder="1" applyAlignment="1" applyProtection="1">
      <alignment horizontal="center" vertical="center" wrapText="1"/>
      <protection/>
    </xf>
    <xf numFmtId="0" fontId="110" fillId="10" borderId="19" xfId="0" applyFont="1" applyFill="1" applyBorder="1" applyAlignment="1" applyProtection="1">
      <alignment horizontal="center" vertical="top" wrapText="1"/>
      <protection/>
    </xf>
    <xf numFmtId="0" fontId="110" fillId="10" borderId="22" xfId="0" applyFont="1" applyFill="1" applyBorder="1" applyAlignment="1" applyProtection="1">
      <alignment horizontal="center" vertical="top" wrapText="1"/>
      <protection/>
    </xf>
    <xf numFmtId="0" fontId="110" fillId="10" borderId="48" xfId="0" applyFont="1" applyFill="1" applyBorder="1" applyAlignment="1" applyProtection="1">
      <alignment horizontal="center" vertical="top" wrapText="1"/>
      <protection/>
    </xf>
    <xf numFmtId="0" fontId="110" fillId="36" borderId="10" xfId="0" applyFont="1" applyFill="1" applyBorder="1" applyAlignment="1">
      <alignment horizontal="center"/>
    </xf>
    <xf numFmtId="0" fontId="110" fillId="0" borderId="45" xfId="0" applyFont="1" applyFill="1" applyBorder="1" applyAlignment="1">
      <alignment horizontal="center"/>
    </xf>
    <xf numFmtId="0" fontId="110" fillId="0" borderId="88" xfId="0" applyFont="1" applyFill="1" applyBorder="1" applyAlignment="1">
      <alignment horizontal="center"/>
    </xf>
    <xf numFmtId="0" fontId="128" fillId="10" borderId="25" xfId="0" applyFont="1" applyFill="1" applyBorder="1" applyAlignment="1">
      <alignment/>
    </xf>
    <xf numFmtId="0" fontId="14" fillId="0" borderId="40" xfId="0" applyFont="1" applyBorder="1" applyAlignment="1" applyProtection="1">
      <alignment horizontal="left" vertical="top" wrapText="1"/>
      <protection/>
    </xf>
    <xf numFmtId="0" fontId="14" fillId="0" borderId="57" xfId="0" applyFont="1" applyBorder="1" applyAlignment="1" applyProtection="1">
      <alignment horizontal="left" vertical="top" wrapText="1"/>
      <protection/>
    </xf>
    <xf numFmtId="0" fontId="14" fillId="0" borderId="36" xfId="0" applyFont="1" applyBorder="1" applyAlignment="1" applyProtection="1">
      <alignment horizontal="left" vertical="top" wrapText="1"/>
      <protection/>
    </xf>
    <xf numFmtId="0" fontId="116" fillId="10" borderId="40" xfId="0" applyFont="1" applyFill="1" applyBorder="1" applyAlignment="1">
      <alignment horizontal="center" vertical="center" wrapText="1"/>
    </xf>
    <xf numFmtId="0" fontId="116" fillId="10" borderId="57" xfId="0" applyFont="1" applyFill="1" applyBorder="1" applyAlignment="1">
      <alignment horizontal="center" vertical="center" wrapText="1"/>
    </xf>
    <xf numFmtId="0" fontId="116" fillId="10" borderId="36" xfId="0" applyFont="1" applyFill="1" applyBorder="1" applyAlignment="1">
      <alignment horizontal="center" vertical="center" wrapText="1"/>
    </xf>
    <xf numFmtId="0" fontId="140" fillId="0" borderId="40" xfId="0" applyFont="1" applyBorder="1" applyAlignment="1" applyProtection="1">
      <alignment horizontal="left" vertical="top" wrapText="1"/>
      <protection/>
    </xf>
    <xf numFmtId="0" fontId="140" fillId="0" borderId="57" xfId="0" applyFont="1" applyBorder="1" applyAlignment="1" applyProtection="1">
      <alignment horizontal="left" vertical="top" wrapText="1"/>
      <protection/>
    </xf>
    <xf numFmtId="0" fontId="140" fillId="0" borderId="36" xfId="0" applyFont="1" applyBorder="1" applyAlignment="1" applyProtection="1">
      <alignment horizontal="left" vertical="top" wrapText="1"/>
      <protection/>
    </xf>
    <xf numFmtId="0" fontId="116" fillId="10" borderId="44" xfId="0" applyFont="1" applyFill="1" applyBorder="1" applyAlignment="1">
      <alignment horizontal="left" vertical="top" wrapText="1"/>
    </xf>
    <xf numFmtId="0" fontId="116" fillId="10" borderId="60" xfId="0" applyFont="1" applyFill="1" applyBorder="1" applyAlignment="1">
      <alignment horizontal="left" vertical="top" wrapText="1"/>
    </xf>
    <xf numFmtId="0" fontId="116" fillId="10" borderId="76" xfId="0" applyFont="1" applyFill="1" applyBorder="1" applyAlignment="1">
      <alignment horizontal="left" vertical="top" wrapText="1"/>
    </xf>
    <xf numFmtId="0" fontId="116" fillId="10" borderId="61" xfId="0" applyFont="1" applyFill="1" applyBorder="1" applyAlignment="1">
      <alignment horizontal="left" vertical="top" wrapText="1"/>
    </xf>
    <xf numFmtId="0" fontId="116" fillId="10" borderId="43" xfId="0" applyFont="1" applyFill="1" applyBorder="1" applyAlignment="1">
      <alignment horizontal="left" vertical="top" wrapText="1"/>
    </xf>
    <xf numFmtId="0" fontId="116" fillId="10" borderId="68" xfId="0" applyFont="1" applyFill="1" applyBorder="1" applyAlignment="1">
      <alignment horizontal="left" vertical="top" wrapText="1"/>
    </xf>
    <xf numFmtId="0" fontId="116" fillId="10" borderId="44" xfId="0" applyFont="1" applyFill="1" applyBorder="1" applyAlignment="1">
      <alignment horizontal="center" vertical="top" wrapText="1"/>
    </xf>
    <xf numFmtId="0" fontId="116" fillId="10" borderId="60" xfId="0" applyFont="1" applyFill="1" applyBorder="1" applyAlignment="1">
      <alignment horizontal="center" vertical="top" wrapText="1"/>
    </xf>
    <xf numFmtId="0" fontId="116" fillId="10" borderId="76" xfId="0" applyFont="1" applyFill="1" applyBorder="1" applyAlignment="1">
      <alignment horizontal="center" vertical="top" wrapText="1"/>
    </xf>
    <xf numFmtId="0" fontId="116" fillId="10" borderId="61" xfId="0" applyFont="1" applyFill="1" applyBorder="1" applyAlignment="1">
      <alignment horizontal="center" vertical="top" wrapText="1"/>
    </xf>
    <xf numFmtId="0" fontId="116" fillId="10" borderId="43" xfId="0" applyFont="1" applyFill="1" applyBorder="1" applyAlignment="1">
      <alignment horizontal="center" vertical="top" wrapText="1"/>
    </xf>
    <xf numFmtId="0" fontId="116" fillId="10" borderId="68" xfId="0" applyFont="1" applyFill="1" applyBorder="1" applyAlignment="1">
      <alignment horizontal="center" vertical="top" wrapText="1"/>
    </xf>
    <xf numFmtId="0" fontId="12" fillId="10" borderId="41" xfId="0" applyFont="1" applyFill="1" applyBorder="1" applyAlignment="1">
      <alignment horizontal="left" vertical="top" wrapText="1"/>
    </xf>
    <xf numFmtId="0" fontId="12" fillId="10" borderId="30" xfId="0" applyFont="1" applyFill="1" applyBorder="1" applyAlignment="1">
      <alignment horizontal="left" vertical="top" wrapText="1"/>
    </xf>
    <xf numFmtId="0" fontId="134" fillId="36" borderId="45" xfId="0" applyFont="1" applyFill="1" applyBorder="1" applyAlignment="1">
      <alignment horizontal="center" vertical="center" wrapText="1"/>
    </xf>
    <xf numFmtId="0" fontId="134" fillId="36" borderId="21" xfId="0" applyFont="1" applyFill="1" applyBorder="1" applyAlignment="1">
      <alignment horizontal="center" vertical="center" wrapText="1"/>
    </xf>
    <xf numFmtId="0" fontId="134" fillId="36" borderId="19" xfId="0" applyFont="1" applyFill="1" applyBorder="1" applyAlignment="1">
      <alignment horizontal="center" vertical="center" wrapText="1"/>
    </xf>
    <xf numFmtId="0" fontId="141" fillId="10" borderId="45" xfId="0" applyFont="1" applyFill="1" applyBorder="1" applyAlignment="1">
      <alignment horizontal="left" vertical="top" wrapText="1"/>
    </xf>
    <xf numFmtId="0" fontId="141" fillId="10" borderId="49" xfId="0" applyFont="1" applyFill="1" applyBorder="1" applyAlignment="1">
      <alignment horizontal="left" vertical="top" wrapText="1"/>
    </xf>
    <xf numFmtId="0" fontId="116" fillId="10" borderId="45" xfId="0" applyFont="1" applyFill="1" applyBorder="1" applyAlignment="1">
      <alignment horizontal="left" vertical="top" wrapText="1"/>
    </xf>
    <xf numFmtId="0" fontId="116" fillId="10" borderId="49" xfId="0" applyFont="1" applyFill="1" applyBorder="1" applyAlignment="1">
      <alignment horizontal="left" vertical="top" wrapText="1"/>
    </xf>
    <xf numFmtId="0" fontId="116" fillId="10" borderId="45" xfId="0" applyFont="1" applyFill="1" applyBorder="1" applyAlignment="1">
      <alignment horizontal="center" vertical="top" wrapText="1"/>
    </xf>
    <xf numFmtId="0" fontId="116" fillId="10" borderId="49" xfId="0" applyFont="1" applyFill="1" applyBorder="1" applyAlignment="1">
      <alignment horizontal="center" vertical="top" wrapText="1"/>
    </xf>
    <xf numFmtId="0" fontId="116" fillId="33" borderId="45" xfId="0" applyFont="1" applyFill="1" applyBorder="1" applyAlignment="1">
      <alignment horizontal="center" vertical="top" wrapText="1"/>
    </xf>
    <xf numFmtId="0" fontId="116" fillId="33" borderId="69" xfId="0" applyFont="1" applyFill="1" applyBorder="1" applyAlignment="1">
      <alignment horizontal="center" vertical="top" wrapText="1"/>
    </xf>
    <xf numFmtId="0" fontId="116" fillId="33" borderId="49" xfId="0" applyFont="1" applyFill="1" applyBorder="1" applyAlignment="1">
      <alignment horizontal="center" vertical="top" wrapText="1"/>
    </xf>
    <xf numFmtId="0" fontId="134" fillId="36" borderId="49" xfId="0" applyFont="1" applyFill="1" applyBorder="1" applyAlignment="1">
      <alignment horizontal="center" vertical="center" wrapText="1"/>
    </xf>
    <xf numFmtId="0" fontId="141" fillId="10" borderId="45" xfId="0" applyFont="1" applyFill="1" applyBorder="1" applyAlignment="1">
      <alignment vertical="top" wrapText="1"/>
    </xf>
    <xf numFmtId="0" fontId="141" fillId="10" borderId="49" xfId="0" applyFont="1" applyFill="1" applyBorder="1" applyAlignment="1">
      <alignment vertical="top" wrapText="1"/>
    </xf>
    <xf numFmtId="0" fontId="142" fillId="36" borderId="45" xfId="0" applyFont="1" applyFill="1" applyBorder="1" applyAlignment="1">
      <alignment horizontal="center"/>
    </xf>
    <xf numFmtId="0" fontId="142" fillId="36" borderId="69" xfId="0" applyFont="1" applyFill="1" applyBorder="1" applyAlignment="1">
      <alignment horizontal="center"/>
    </xf>
    <xf numFmtId="0" fontId="142" fillId="36" borderId="49" xfId="0" applyFont="1" applyFill="1" applyBorder="1" applyAlignment="1">
      <alignment horizontal="center"/>
    </xf>
    <xf numFmtId="0" fontId="106" fillId="10" borderId="45" xfId="0" applyFont="1" applyFill="1" applyBorder="1" applyAlignment="1">
      <alignment horizontal="left" vertical="top" wrapText="1"/>
    </xf>
    <xf numFmtId="0" fontId="106" fillId="10" borderId="49" xfId="0" applyFont="1" applyFill="1" applyBorder="1" applyAlignment="1">
      <alignment horizontal="left" vertical="top" wrapText="1"/>
    </xf>
    <xf numFmtId="0" fontId="142" fillId="36" borderId="45" xfId="0" applyFont="1" applyFill="1" applyBorder="1" applyAlignment="1">
      <alignment horizontal="left"/>
    </xf>
    <xf numFmtId="0" fontId="142" fillId="36" borderId="69" xfId="0" applyFont="1" applyFill="1" applyBorder="1" applyAlignment="1">
      <alignment horizontal="left"/>
    </xf>
    <xf numFmtId="0" fontId="134" fillId="36" borderId="69" xfId="0" applyFont="1" applyFill="1" applyBorder="1" applyAlignment="1">
      <alignment horizontal="center" vertical="center" wrapText="1"/>
    </xf>
    <xf numFmtId="0" fontId="109" fillId="10" borderId="20" xfId="0" applyFont="1" applyFill="1" applyBorder="1" applyAlignment="1">
      <alignment horizontal="center" vertical="center"/>
    </xf>
    <xf numFmtId="0" fontId="109" fillId="33" borderId="45" xfId="0" applyFont="1" applyFill="1" applyBorder="1" applyAlignment="1">
      <alignment horizontal="center" vertical="center"/>
    </xf>
    <xf numFmtId="0" fontId="109" fillId="33" borderId="69" xfId="0" applyFont="1" applyFill="1" applyBorder="1" applyAlignment="1">
      <alignment horizontal="center" vertical="center"/>
    </xf>
    <xf numFmtId="0" fontId="109" fillId="33" borderId="49" xfId="0" applyFont="1" applyFill="1" applyBorder="1" applyAlignment="1">
      <alignment horizontal="center" vertical="center"/>
    </xf>
    <xf numFmtId="0" fontId="116" fillId="10" borderId="19" xfId="0" applyFont="1" applyFill="1" applyBorder="1" applyAlignment="1">
      <alignment horizontal="center" vertical="top" wrapText="1"/>
    </xf>
    <xf numFmtId="0" fontId="116" fillId="10" borderId="20" xfId="0" applyFont="1" applyFill="1" applyBorder="1" applyAlignment="1">
      <alignment horizontal="center" vertical="top" wrapText="1"/>
    </xf>
    <xf numFmtId="0" fontId="116" fillId="10" borderId="21" xfId="0" applyFont="1" applyFill="1" applyBorder="1" applyAlignment="1">
      <alignment horizontal="center" vertical="top" wrapText="1"/>
    </xf>
    <xf numFmtId="0" fontId="116" fillId="10" borderId="24" xfId="0" applyFont="1" applyFill="1" applyBorder="1" applyAlignment="1">
      <alignment horizontal="center" vertical="top" wrapText="1"/>
    </xf>
    <xf numFmtId="0" fontId="116" fillId="10" borderId="25" xfId="0" applyFont="1" applyFill="1" applyBorder="1" applyAlignment="1">
      <alignment horizontal="center" vertical="top" wrapText="1"/>
    </xf>
    <xf numFmtId="0" fontId="116" fillId="10" borderId="26" xfId="0" applyFont="1" applyFill="1" applyBorder="1" applyAlignment="1">
      <alignment horizontal="center" vertical="top" wrapText="1"/>
    </xf>
    <xf numFmtId="0" fontId="98" fillId="10" borderId="24" xfId="52" applyFill="1" applyBorder="1" applyAlignment="1" applyProtection="1">
      <alignment horizontal="center" vertical="top" wrapText="1"/>
      <protection/>
    </xf>
    <xf numFmtId="0" fontId="98" fillId="10" borderId="25" xfId="52" applyFill="1" applyBorder="1" applyAlignment="1" applyProtection="1">
      <alignment horizontal="center" vertical="top" wrapText="1"/>
      <protection/>
    </xf>
    <xf numFmtId="0" fontId="98" fillId="10" borderId="26" xfId="52" applyFill="1" applyBorder="1" applyAlignment="1" applyProtection="1">
      <alignment horizontal="center" vertical="top" wrapText="1"/>
      <protection/>
    </xf>
    <xf numFmtId="0" fontId="110" fillId="0" borderId="45" xfId="0" applyFont="1" applyBorder="1" applyAlignment="1">
      <alignment horizontal="left" vertical="center"/>
    </xf>
    <xf numFmtId="0" fontId="110" fillId="0" borderId="69" xfId="0" applyFont="1" applyBorder="1" applyAlignment="1">
      <alignment horizontal="left" vertical="center"/>
    </xf>
    <xf numFmtId="0" fontId="110" fillId="0" borderId="49" xfId="0" applyFont="1" applyBorder="1" applyAlignment="1">
      <alignment horizontal="left" vertical="center"/>
    </xf>
    <xf numFmtId="0" fontId="143" fillId="36" borderId="45" xfId="0" applyFont="1" applyFill="1" applyBorder="1" applyAlignment="1">
      <alignment horizontal="center"/>
    </xf>
    <xf numFmtId="0" fontId="143" fillId="36" borderId="69" xfId="0" applyFont="1" applyFill="1" applyBorder="1" applyAlignment="1">
      <alignment horizontal="center"/>
    </xf>
    <xf numFmtId="0" fontId="143" fillId="36" borderId="49" xfId="0" applyFont="1" applyFill="1" applyBorder="1" applyAlignment="1">
      <alignment horizontal="center"/>
    </xf>
    <xf numFmtId="0" fontId="135" fillId="36" borderId="45" xfId="0" applyFont="1" applyFill="1" applyBorder="1" applyAlignment="1">
      <alignment horizontal="center" vertical="center" wrapText="1"/>
    </xf>
    <xf numFmtId="0" fontId="135" fillId="36" borderId="49" xfId="0" applyFont="1" applyFill="1" applyBorder="1" applyAlignment="1">
      <alignment horizontal="center" vertical="center" wrapText="1"/>
    </xf>
    <xf numFmtId="0" fontId="144" fillId="0" borderId="0" xfId="0" applyFont="1" applyAlignment="1" applyProtection="1">
      <alignment horizontal="left"/>
      <protection/>
    </xf>
    <xf numFmtId="0" fontId="0" fillId="4" borderId="45" xfId="0" applyFill="1" applyBorder="1" applyAlignment="1" applyProtection="1">
      <alignment horizontal="center" vertical="center"/>
      <protection/>
    </xf>
    <xf numFmtId="0" fontId="0" fillId="4" borderId="69" xfId="0" applyFill="1" applyBorder="1" applyAlignment="1" applyProtection="1">
      <alignment horizontal="center" vertical="center"/>
      <protection/>
    </xf>
    <xf numFmtId="0" fontId="0" fillId="4" borderId="49" xfId="0" applyFill="1" applyBorder="1" applyAlignment="1" applyProtection="1">
      <alignment horizontal="center" vertical="center"/>
      <protection/>
    </xf>
    <xf numFmtId="0" fontId="0" fillId="4" borderId="40" xfId="0" applyFill="1" applyBorder="1" applyAlignment="1" applyProtection="1">
      <alignment horizontal="left" vertical="center" wrapText="1"/>
      <protection/>
    </xf>
    <xf numFmtId="0" fontId="0" fillId="4" borderId="57" xfId="0" applyFill="1" applyBorder="1" applyAlignment="1" applyProtection="1">
      <alignment horizontal="left" vertical="center" wrapText="1"/>
      <protection/>
    </xf>
    <xf numFmtId="0" fontId="0" fillId="4" borderId="36" xfId="0" applyFill="1" applyBorder="1" applyAlignment="1" applyProtection="1">
      <alignment horizontal="left" vertical="center" wrapText="1"/>
      <protection/>
    </xf>
    <xf numFmtId="0" fontId="0" fillId="4" borderId="60" xfId="0" applyFill="1" applyBorder="1" applyAlignment="1" applyProtection="1">
      <alignment horizontal="left" vertical="center" wrapText="1"/>
      <protection/>
    </xf>
    <xf numFmtId="0" fontId="0" fillId="4" borderId="61" xfId="0" applyFill="1" applyBorder="1" applyAlignment="1" applyProtection="1">
      <alignment horizontal="left" vertical="center" wrapText="1"/>
      <protection/>
    </xf>
    <xf numFmtId="0" fontId="0" fillId="4" borderId="68" xfId="0" applyFill="1" applyBorder="1" applyAlignment="1" applyProtection="1">
      <alignment horizontal="left" vertical="center" wrapText="1"/>
      <protection/>
    </xf>
    <xf numFmtId="0" fontId="111" fillId="6" borderId="62" xfId="0" applyFont="1" applyFill="1" applyBorder="1" applyAlignment="1" applyProtection="1">
      <alignment horizontal="center" vertical="center" wrapText="1"/>
      <protection/>
    </xf>
    <xf numFmtId="0" fontId="111" fillId="6" borderId="35" xfId="0" applyFont="1" applyFill="1" applyBorder="1" applyAlignment="1" applyProtection="1">
      <alignment horizontal="center" vertical="center" wrapText="1"/>
      <protection/>
    </xf>
    <xf numFmtId="0" fontId="101" fillId="35" borderId="40" xfId="55" applyFill="1" applyBorder="1" applyAlignment="1" applyProtection="1">
      <alignment horizontal="center" wrapText="1"/>
      <protection locked="0"/>
    </xf>
    <xf numFmtId="0" fontId="101" fillId="35" borderId="36" xfId="55" applyFill="1" applyBorder="1" applyAlignment="1" applyProtection="1">
      <alignment horizontal="center" wrapText="1"/>
      <protection locked="0"/>
    </xf>
    <xf numFmtId="0" fontId="101" fillId="35" borderId="39" xfId="55" applyFill="1" applyBorder="1" applyAlignment="1" applyProtection="1">
      <alignment horizontal="center" wrapText="1"/>
      <protection locked="0"/>
    </xf>
    <xf numFmtId="0" fontId="101" fillId="35" borderId="37" xfId="55" applyFill="1" applyBorder="1" applyAlignment="1" applyProtection="1">
      <alignment horizontal="center" wrapText="1"/>
      <protection locked="0"/>
    </xf>
    <xf numFmtId="0" fontId="0" fillId="0" borderId="40" xfId="0" applyBorder="1" applyAlignment="1" applyProtection="1">
      <alignment horizontal="left" vertical="center" wrapText="1"/>
      <protection/>
    </xf>
    <xf numFmtId="0" fontId="0" fillId="0" borderId="57" xfId="0" applyBorder="1" applyAlignment="1" applyProtection="1">
      <alignment horizontal="left" vertical="center" wrapText="1"/>
      <protection/>
    </xf>
    <xf numFmtId="0" fontId="0" fillId="0" borderId="36" xfId="0" applyBorder="1" applyAlignment="1" applyProtection="1">
      <alignment horizontal="left" vertical="center" wrapText="1"/>
      <protection/>
    </xf>
    <xf numFmtId="0" fontId="0" fillId="0" borderId="40" xfId="0" applyFill="1" applyBorder="1" applyAlignment="1" applyProtection="1">
      <alignment horizontal="center" vertical="center" wrapText="1"/>
      <protection/>
    </xf>
    <xf numFmtId="0" fontId="0" fillId="0" borderId="57" xfId="0" applyFill="1" applyBorder="1" applyAlignment="1" applyProtection="1">
      <alignment horizontal="center" vertical="center" wrapText="1"/>
      <protection/>
    </xf>
    <xf numFmtId="0" fontId="0" fillId="0" borderId="36" xfId="0" applyFill="1" applyBorder="1" applyAlignment="1" applyProtection="1">
      <alignment horizontal="center" vertical="center" wrapText="1"/>
      <protection/>
    </xf>
    <xf numFmtId="0" fontId="101" fillId="31" borderId="40" xfId="55" applyBorder="1" applyAlignment="1" applyProtection="1">
      <alignment horizontal="center" wrapText="1"/>
      <protection locked="0"/>
    </xf>
    <xf numFmtId="0" fontId="101" fillId="31" borderId="36" xfId="55" applyBorder="1" applyAlignment="1" applyProtection="1">
      <alignment horizontal="center" wrapText="1"/>
      <protection locked="0"/>
    </xf>
    <xf numFmtId="0" fontId="101" fillId="31" borderId="39" xfId="55" applyBorder="1" applyAlignment="1" applyProtection="1">
      <alignment horizontal="center" wrapText="1"/>
      <protection locked="0"/>
    </xf>
    <xf numFmtId="0" fontId="101" fillId="31" borderId="37" xfId="55" applyBorder="1" applyAlignment="1" applyProtection="1">
      <alignment horizontal="center" wrapText="1"/>
      <protection locked="0"/>
    </xf>
    <xf numFmtId="0" fontId="115" fillId="35" borderId="40" xfId="55" applyFont="1" applyFill="1" applyBorder="1" applyAlignment="1" applyProtection="1">
      <alignment horizontal="center" vertical="center"/>
      <protection locked="0"/>
    </xf>
    <xf numFmtId="0" fontId="115" fillId="35" borderId="36" xfId="55" applyFont="1" applyFill="1" applyBorder="1" applyAlignment="1" applyProtection="1">
      <alignment horizontal="center" vertical="center"/>
      <protection locked="0"/>
    </xf>
    <xf numFmtId="0" fontId="115" fillId="31" borderId="40" xfId="55" applyFont="1" applyBorder="1" applyAlignment="1" applyProtection="1">
      <alignment horizontal="center" vertical="center"/>
      <protection locked="0"/>
    </xf>
    <xf numFmtId="0" fontId="115" fillId="31" borderId="36" xfId="55" applyFont="1" applyBorder="1" applyAlignment="1" applyProtection="1">
      <alignment horizontal="center" vertical="center"/>
      <protection locked="0"/>
    </xf>
    <xf numFmtId="0" fontId="111" fillId="6" borderId="41" xfId="0" applyFont="1" applyFill="1" applyBorder="1" applyAlignment="1" applyProtection="1">
      <alignment horizontal="center" vertical="center" wrapText="1"/>
      <protection/>
    </xf>
    <xf numFmtId="0" fontId="111" fillId="6" borderId="42" xfId="0" applyFont="1" applyFill="1" applyBorder="1" applyAlignment="1" applyProtection="1">
      <alignment horizontal="center" vertical="center" wrapText="1"/>
      <protection/>
    </xf>
    <xf numFmtId="0" fontId="111" fillId="6" borderId="62" xfId="0" applyFont="1" applyFill="1" applyBorder="1" applyAlignment="1" applyProtection="1">
      <alignment horizontal="center" vertical="center"/>
      <protection/>
    </xf>
    <xf numFmtId="0" fontId="111" fillId="6" borderId="35" xfId="0" applyFont="1" applyFill="1" applyBorder="1" applyAlignment="1" applyProtection="1">
      <alignment horizontal="center" vertical="center"/>
      <protection/>
    </xf>
    <xf numFmtId="0" fontId="115" fillId="31" borderId="41" xfId="55" applyFont="1" applyBorder="1" applyAlignment="1" applyProtection="1">
      <alignment horizontal="center" vertical="center" wrapText="1"/>
      <protection locked="0"/>
    </xf>
    <xf numFmtId="0" fontId="115" fillId="31" borderId="42" xfId="55" applyFont="1" applyBorder="1" applyAlignment="1" applyProtection="1">
      <alignment horizontal="center" vertical="center" wrapText="1"/>
      <protection locked="0"/>
    </xf>
    <xf numFmtId="0" fontId="115" fillId="35" borderId="41" xfId="55" applyFont="1" applyFill="1" applyBorder="1" applyAlignment="1" applyProtection="1">
      <alignment horizontal="center" vertical="center" wrapText="1"/>
      <protection locked="0"/>
    </xf>
    <xf numFmtId="0" fontId="115" fillId="35" borderId="42" xfId="55" applyFont="1" applyFill="1" applyBorder="1" applyAlignment="1" applyProtection="1">
      <alignment horizontal="center" vertical="center" wrapText="1"/>
      <protection locked="0"/>
    </xf>
    <xf numFmtId="0" fontId="111" fillId="6" borderId="74" xfId="0" applyFont="1" applyFill="1" applyBorder="1" applyAlignment="1" applyProtection="1">
      <alignment horizontal="center" vertical="center"/>
      <protection/>
    </xf>
    <xf numFmtId="0" fontId="111" fillId="6" borderId="71" xfId="0" applyFont="1" applyFill="1" applyBorder="1" applyAlignment="1" applyProtection="1">
      <alignment horizontal="center" vertical="center" wrapText="1"/>
      <protection/>
    </xf>
    <xf numFmtId="0" fontId="111" fillId="6" borderId="63" xfId="0" applyFont="1" applyFill="1" applyBorder="1" applyAlignment="1" applyProtection="1">
      <alignment horizontal="center" vertical="center"/>
      <protection/>
    </xf>
    <xf numFmtId="0" fontId="0" fillId="0" borderId="43" xfId="0" applyBorder="1" applyAlignment="1" applyProtection="1">
      <alignment horizontal="left" vertical="center" wrapText="1"/>
      <protection/>
    </xf>
    <xf numFmtId="0" fontId="101" fillId="35" borderId="38" xfId="55" applyFill="1" applyBorder="1" applyAlignment="1" applyProtection="1">
      <alignment horizontal="center" vertical="center"/>
      <protection locked="0"/>
    </xf>
    <xf numFmtId="0" fontId="101" fillId="35" borderId="42" xfId="55" applyFill="1" applyBorder="1" applyAlignment="1" applyProtection="1">
      <alignment horizontal="center" vertical="center"/>
      <protection locked="0"/>
    </xf>
    <xf numFmtId="0" fontId="0" fillId="4" borderId="78" xfId="0" applyFill="1" applyBorder="1" applyAlignment="1" applyProtection="1">
      <alignment horizontal="center" vertical="center"/>
      <protection/>
    </xf>
    <xf numFmtId="0" fontId="0" fillId="4" borderId="58" xfId="0" applyFill="1" applyBorder="1" applyAlignment="1" applyProtection="1">
      <alignment horizontal="center" vertical="center"/>
      <protection/>
    </xf>
    <xf numFmtId="0" fontId="0" fillId="4" borderId="18" xfId="0" applyFill="1" applyBorder="1" applyAlignment="1" applyProtection="1">
      <alignment horizontal="center" vertical="center"/>
      <protection/>
    </xf>
    <xf numFmtId="0" fontId="101" fillId="35" borderId="70" xfId="55" applyFill="1" applyBorder="1" applyAlignment="1" applyProtection="1">
      <alignment horizontal="center" vertical="center" wrapText="1"/>
      <protection locked="0"/>
    </xf>
    <xf numFmtId="0" fontId="101" fillId="35" borderId="30" xfId="55" applyFill="1" applyBorder="1" applyAlignment="1" applyProtection="1">
      <alignment horizontal="center" vertical="center" wrapText="1"/>
      <protection locked="0"/>
    </xf>
    <xf numFmtId="0" fontId="101" fillId="35" borderId="41" xfId="55" applyFill="1" applyBorder="1" applyAlignment="1" applyProtection="1">
      <alignment horizontal="center" vertical="center" wrapText="1"/>
      <protection locked="0"/>
    </xf>
    <xf numFmtId="0" fontId="101" fillId="35" borderId="42" xfId="55" applyFill="1" applyBorder="1" applyAlignment="1" applyProtection="1">
      <alignment horizontal="center" vertical="center" wrapText="1"/>
      <protection locked="0"/>
    </xf>
    <xf numFmtId="0" fontId="111" fillId="6" borderId="38" xfId="0" applyFont="1" applyFill="1" applyBorder="1" applyAlignment="1" applyProtection="1">
      <alignment horizontal="center" vertical="center" wrapText="1"/>
      <protection/>
    </xf>
    <xf numFmtId="0" fontId="101" fillId="31" borderId="38" xfId="55" applyBorder="1" applyAlignment="1" applyProtection="1">
      <alignment horizontal="center" vertical="center"/>
      <protection locked="0"/>
    </xf>
    <xf numFmtId="10" fontId="101" fillId="31" borderId="41" xfId="55" applyNumberFormat="1" applyBorder="1" applyAlignment="1" applyProtection="1">
      <alignment horizontal="center" vertical="center" wrapText="1"/>
      <protection locked="0"/>
    </xf>
    <xf numFmtId="10" fontId="101" fillId="31" borderId="30" xfId="55" applyNumberFormat="1" applyBorder="1" applyAlignment="1" applyProtection="1">
      <alignment horizontal="center" vertical="center" wrapText="1"/>
      <protection locked="0"/>
    </xf>
    <xf numFmtId="0" fontId="101" fillId="31" borderId="41" xfId="55" applyBorder="1" applyAlignment="1" applyProtection="1">
      <alignment horizontal="center" vertical="center" wrapText="1"/>
      <protection locked="0"/>
    </xf>
    <xf numFmtId="0" fontId="101" fillId="31" borderId="38" xfId="55" applyBorder="1" applyAlignment="1" applyProtection="1">
      <alignment horizontal="center" vertical="center" wrapText="1"/>
      <protection locked="0"/>
    </xf>
    <xf numFmtId="0" fontId="101" fillId="31" borderId="42" xfId="55" applyBorder="1" applyAlignment="1" applyProtection="1">
      <alignment horizontal="center" vertical="center" wrapText="1"/>
      <protection locked="0"/>
    </xf>
    <xf numFmtId="0" fontId="101" fillId="31" borderId="41" xfId="55" applyBorder="1" applyAlignment="1" applyProtection="1">
      <alignment horizontal="center"/>
      <protection locked="0"/>
    </xf>
    <xf numFmtId="0" fontId="101" fillId="31" borderId="42" xfId="55" applyBorder="1" applyAlignment="1" applyProtection="1">
      <alignment horizontal="center"/>
      <protection locked="0"/>
    </xf>
    <xf numFmtId="0" fontId="101" fillId="35" borderId="41" xfId="55" applyFill="1" applyBorder="1" applyAlignment="1" applyProtection="1">
      <alignment horizontal="center" vertical="center"/>
      <protection locked="0"/>
    </xf>
    <xf numFmtId="0" fontId="101" fillId="35" borderId="30" xfId="55" applyFill="1" applyBorder="1" applyAlignment="1" applyProtection="1">
      <alignment horizontal="center" vertical="center"/>
      <protection locked="0"/>
    </xf>
    <xf numFmtId="0" fontId="101" fillId="31" borderId="41" xfId="55" applyBorder="1" applyAlignment="1" applyProtection="1">
      <alignment horizontal="center" vertical="center"/>
      <protection locked="0"/>
    </xf>
    <xf numFmtId="0" fontId="101" fillId="31" borderId="30" xfId="55" applyBorder="1" applyAlignment="1" applyProtection="1">
      <alignment horizontal="center" vertical="center"/>
      <protection locked="0"/>
    </xf>
    <xf numFmtId="0" fontId="111" fillId="6" borderId="71" xfId="0" applyFont="1" applyFill="1" applyBorder="1" applyAlignment="1" applyProtection="1">
      <alignment horizontal="center" vertical="center"/>
      <protection/>
    </xf>
    <xf numFmtId="0" fontId="101" fillId="31" borderId="30" xfId="55" applyBorder="1" applyAlignment="1" applyProtection="1">
      <alignment horizontal="center" vertical="center" wrapText="1"/>
      <protection locked="0"/>
    </xf>
    <xf numFmtId="0" fontId="0" fillId="0" borderId="31" xfId="0" applyBorder="1" applyAlignment="1" applyProtection="1">
      <alignment horizontal="left" vertical="center" wrapText="1"/>
      <protection/>
    </xf>
    <xf numFmtId="0" fontId="111" fillId="6" borderId="30" xfId="0" applyFont="1" applyFill="1"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0" fontId="101" fillId="31" borderId="40" xfId="55" applyBorder="1" applyAlignment="1" applyProtection="1">
      <alignment horizontal="center" vertical="center"/>
      <protection locked="0"/>
    </xf>
    <xf numFmtId="0" fontId="101" fillId="31" borderId="36" xfId="55" applyBorder="1" applyAlignment="1" applyProtection="1">
      <alignment horizontal="center" vertical="center"/>
      <protection locked="0"/>
    </xf>
    <xf numFmtId="0" fontId="101" fillId="31" borderId="40" xfId="55" applyFill="1" applyBorder="1" applyAlignment="1" applyProtection="1">
      <alignment horizontal="center" vertical="center"/>
      <protection locked="0"/>
    </xf>
    <xf numFmtId="0" fontId="101" fillId="31" borderId="36" xfId="55" applyFill="1" applyBorder="1" applyAlignment="1" applyProtection="1">
      <alignment horizontal="center" vertical="center"/>
      <protection locked="0"/>
    </xf>
    <xf numFmtId="0" fontId="101" fillId="31" borderId="39" xfId="55" applyBorder="1" applyAlignment="1" applyProtection="1">
      <alignment horizontal="center" vertical="center"/>
      <protection locked="0"/>
    </xf>
    <xf numFmtId="0" fontId="101" fillId="31" borderId="37" xfId="55" applyBorder="1" applyAlignment="1" applyProtection="1">
      <alignment horizontal="center" vertical="center"/>
      <protection locked="0"/>
    </xf>
    <xf numFmtId="0" fontId="101" fillId="35" borderId="39" xfId="55" applyFill="1" applyBorder="1" applyAlignment="1" applyProtection="1">
      <alignment horizontal="center" vertical="center"/>
      <protection locked="0"/>
    </xf>
    <xf numFmtId="0" fontId="101" fillId="35" borderId="37" xfId="55" applyFill="1" applyBorder="1" applyAlignment="1" applyProtection="1">
      <alignment horizontal="center" vertical="center"/>
      <protection locked="0"/>
    </xf>
    <xf numFmtId="166" fontId="101" fillId="31" borderId="40" xfId="42" applyNumberFormat="1" applyFont="1" applyFill="1" applyBorder="1" applyAlignment="1" applyProtection="1">
      <alignment horizontal="center" vertical="center"/>
      <protection locked="0"/>
    </xf>
    <xf numFmtId="166" fontId="101" fillId="31" borderId="36" xfId="42" applyNumberFormat="1" applyFont="1" applyFill="1" applyBorder="1" applyAlignment="1" applyProtection="1">
      <alignment horizontal="center" vertical="center"/>
      <protection locked="0"/>
    </xf>
    <xf numFmtId="0" fontId="101" fillId="35" borderId="40" xfId="55" applyFill="1" applyBorder="1" applyAlignment="1" applyProtection="1">
      <alignment horizontal="center" vertical="center"/>
      <protection locked="0"/>
    </xf>
    <xf numFmtId="0" fontId="101" fillId="35" borderId="36" xfId="55" applyFill="1" applyBorder="1" applyAlignment="1" applyProtection="1">
      <alignment horizontal="center" vertical="center"/>
      <protection locked="0"/>
    </xf>
    <xf numFmtId="166" fontId="101" fillId="35" borderId="40" xfId="42" applyNumberFormat="1" applyFont="1" applyFill="1" applyBorder="1" applyAlignment="1" applyProtection="1">
      <alignment horizontal="center" vertical="center"/>
      <protection locked="0"/>
    </xf>
    <xf numFmtId="166" fontId="101" fillId="35" borderId="36" xfId="42" applyNumberFormat="1" applyFont="1" applyFill="1" applyBorder="1" applyAlignment="1" applyProtection="1">
      <alignment horizontal="center" vertical="center"/>
      <protection locked="0"/>
    </xf>
    <xf numFmtId="166" fontId="101" fillId="35" borderId="40" xfId="55" applyNumberFormat="1" applyFill="1" applyBorder="1" applyAlignment="1" applyProtection="1">
      <alignment horizontal="center" vertical="center"/>
      <protection locked="0"/>
    </xf>
    <xf numFmtId="0" fontId="0" fillId="4" borderId="40" xfId="0" applyFill="1" applyBorder="1" applyAlignment="1" applyProtection="1">
      <alignment horizontal="center" vertical="center" wrapText="1"/>
      <protection/>
    </xf>
    <xf numFmtId="0" fontId="0" fillId="4" borderId="57" xfId="0" applyFill="1" applyBorder="1" applyAlignment="1" applyProtection="1">
      <alignment horizontal="center" vertical="center" wrapText="1"/>
      <protection/>
    </xf>
    <xf numFmtId="0" fontId="0" fillId="4" borderId="36" xfId="0" applyFill="1" applyBorder="1" applyAlignment="1" applyProtection="1">
      <alignment horizontal="center" vertical="center" wrapText="1"/>
      <protection/>
    </xf>
    <xf numFmtId="10" fontId="101" fillId="35" borderId="41" xfId="55" applyNumberFormat="1" applyFill="1" applyBorder="1" applyAlignment="1" applyProtection="1">
      <alignment horizontal="center" vertical="center"/>
      <protection locked="0"/>
    </xf>
    <xf numFmtId="10" fontId="101" fillId="35" borderId="30" xfId="55" applyNumberFormat="1" applyFill="1" applyBorder="1" applyAlignment="1" applyProtection="1">
      <alignment horizontal="center" vertical="center"/>
      <protection locked="0"/>
    </xf>
    <xf numFmtId="0" fontId="115" fillId="35" borderId="41" xfId="55" applyFont="1" applyFill="1" applyBorder="1" applyAlignment="1" applyProtection="1">
      <alignment horizontal="center" vertical="center"/>
      <protection locked="0"/>
    </xf>
    <xf numFmtId="0" fontId="115" fillId="35" borderId="30" xfId="55" applyFont="1" applyFill="1" applyBorder="1" applyAlignment="1" applyProtection="1">
      <alignment horizontal="center" vertical="center"/>
      <protection locked="0"/>
    </xf>
    <xf numFmtId="0" fontId="0" fillId="0" borderId="40" xfId="0" applyBorder="1" applyAlignment="1" applyProtection="1">
      <alignment horizontal="center" vertical="center" wrapText="1"/>
      <protection/>
    </xf>
    <xf numFmtId="0" fontId="0" fillId="0" borderId="57" xfId="0"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0" fillId="0" borderId="60" xfId="0" applyBorder="1" applyAlignment="1" applyProtection="1">
      <alignment horizontal="left" vertical="center" wrapText="1"/>
      <protection/>
    </xf>
    <xf numFmtId="0" fontId="0" fillId="0" borderId="68" xfId="0" applyBorder="1" applyAlignment="1" applyProtection="1">
      <alignment horizontal="left" vertical="center" wrapText="1"/>
      <protection/>
    </xf>
    <xf numFmtId="0" fontId="115" fillId="31" borderId="41" xfId="55" applyFont="1" applyBorder="1" applyAlignment="1" applyProtection="1">
      <alignment horizontal="center" vertical="center"/>
      <protection locked="0"/>
    </xf>
    <xf numFmtId="0" fontId="115" fillId="31" borderId="30" xfId="55" applyFont="1" applyBorder="1" applyAlignment="1" applyProtection="1">
      <alignment horizontal="center" vertical="center"/>
      <protection locked="0"/>
    </xf>
    <xf numFmtId="0" fontId="17" fillId="10" borderId="19" xfId="0" applyFont="1" applyFill="1" applyBorder="1" applyAlignment="1">
      <alignment horizontal="center" vertical="top" wrapText="1"/>
    </xf>
    <xf numFmtId="0" fontId="17" fillId="10" borderId="20" xfId="0" applyFont="1" applyFill="1" applyBorder="1" applyAlignment="1">
      <alignment horizontal="center" vertical="top" wrapText="1"/>
    </xf>
    <xf numFmtId="0" fontId="145" fillId="33" borderId="41" xfId="0" applyFont="1" applyFill="1" applyBorder="1" applyAlignment="1">
      <alignment horizontal="center" vertical="center"/>
    </xf>
    <xf numFmtId="0" fontId="145" fillId="33" borderId="38" xfId="0" applyFont="1" applyFill="1" applyBorder="1" applyAlignment="1">
      <alignment horizontal="center" vertical="center"/>
    </xf>
    <xf numFmtId="0" fontId="145" fillId="33" borderId="30" xfId="0" applyFont="1" applyFill="1" applyBorder="1" applyAlignment="1">
      <alignment horizontal="center" vertical="center"/>
    </xf>
    <xf numFmtId="0" fontId="101" fillId="35" borderId="41" xfId="55" applyFill="1" applyBorder="1" applyAlignment="1" applyProtection="1">
      <alignment horizontal="center"/>
      <protection locked="0"/>
    </xf>
    <xf numFmtId="0" fontId="101" fillId="35" borderId="42" xfId="55" applyFill="1" applyBorder="1" applyAlignment="1" applyProtection="1">
      <alignment horizontal="center"/>
      <protection locked="0"/>
    </xf>
    <xf numFmtId="0" fontId="101" fillId="31" borderId="41" xfId="55" applyBorder="1" applyAlignment="1" applyProtection="1">
      <alignment horizontal="left" vertical="center" wrapText="1"/>
      <protection locked="0"/>
    </xf>
    <xf numFmtId="0" fontId="101" fillId="31" borderId="38" xfId="55" applyBorder="1" applyAlignment="1" applyProtection="1">
      <alignment horizontal="left" vertical="center" wrapText="1"/>
      <protection locked="0"/>
    </xf>
    <xf numFmtId="0" fontId="101" fillId="31" borderId="42" xfId="55" applyBorder="1" applyAlignment="1" applyProtection="1">
      <alignment horizontal="left" vertical="center" wrapText="1"/>
      <protection locked="0"/>
    </xf>
    <xf numFmtId="0" fontId="101" fillId="35" borderId="41" xfId="55" applyFill="1" applyBorder="1" applyAlignment="1" applyProtection="1">
      <alignment horizontal="left" vertical="center" wrapText="1"/>
      <protection locked="0"/>
    </xf>
    <xf numFmtId="0" fontId="101" fillId="35" borderId="38" xfId="55" applyFill="1" applyBorder="1" applyAlignment="1" applyProtection="1">
      <alignment horizontal="left" vertical="center" wrapText="1"/>
      <protection locked="0"/>
    </xf>
    <xf numFmtId="0" fontId="101" fillId="35" borderId="42" xfId="55" applyFill="1" applyBorder="1" applyAlignment="1" applyProtection="1">
      <alignment horizontal="left" vertic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http://www.adaptation-fund.org/" TargetMode="External" /><Relationship Id="rId4" Type="http://schemas.openxmlformats.org/officeDocument/2006/relationships/hyperlink" Target="http://www.adaptation-fund.org/" TargetMode="External" /><Relationship Id="rId5" Type="http://schemas.openxmlformats.org/officeDocument/2006/relationships/hyperlink" Target="http://www.adaptation-fund.org/" TargetMode="External" /><Relationship Id="rId6" Type="http://schemas.openxmlformats.org/officeDocument/2006/relationships/hyperlink" Target="http://www.adaptation-fund.or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xdr:col>
      <xdr:colOff>714375</xdr:colOff>
      <xdr:row>4</xdr:row>
      <xdr:rowOff>66675</xdr:rowOff>
    </xdr:to>
    <xdr:pic>
      <xdr:nvPicPr>
        <xdr:cNvPr id="1" name="Picture 2" descr="GEF logo new.jpg"/>
        <xdr:cNvPicPr preferRelativeResize="1">
          <a:picLocks noChangeAspect="1"/>
        </xdr:cNvPicPr>
      </xdr:nvPicPr>
      <xdr:blipFill>
        <a:blip r:embed="rId1"/>
        <a:stretch>
          <a:fillRect/>
        </a:stretch>
      </xdr:blipFill>
      <xdr:spPr>
        <a:xfrm>
          <a:off x="342900" y="219075"/>
          <a:ext cx="695325" cy="771525"/>
        </a:xfrm>
        <a:prstGeom prst="rect">
          <a:avLst/>
        </a:prstGeom>
        <a:noFill/>
        <a:ln w="9525" cmpd="sng">
          <a:noFill/>
        </a:ln>
      </xdr:spPr>
    </xdr:pic>
    <xdr:clientData/>
  </xdr:twoCellAnchor>
  <xdr:twoCellAnchor editAs="oneCell">
    <xdr:from>
      <xdr:col>10</xdr:col>
      <xdr:colOff>219075</xdr:colOff>
      <xdr:row>1</xdr:row>
      <xdr:rowOff>19050</xdr:rowOff>
    </xdr:from>
    <xdr:to>
      <xdr:col>10</xdr:col>
      <xdr:colOff>1790700</xdr:colOff>
      <xdr:row>3</xdr:row>
      <xdr:rowOff>180975</xdr:rowOff>
    </xdr:to>
    <xdr:pic>
      <xdr:nvPicPr>
        <xdr:cNvPr id="2" name="logo-image" descr="Home">
          <a:hlinkClick r:id="rId4"/>
        </xdr:cNvPr>
        <xdr:cNvPicPr preferRelativeResize="1">
          <a:picLocks noChangeAspect="1"/>
        </xdr:cNvPicPr>
      </xdr:nvPicPr>
      <xdr:blipFill>
        <a:blip r:embed="rId2"/>
        <a:stretch>
          <a:fillRect/>
        </a:stretch>
      </xdr:blipFill>
      <xdr:spPr>
        <a:xfrm>
          <a:off x="18611850" y="219075"/>
          <a:ext cx="1571625" cy="695325"/>
        </a:xfrm>
        <a:prstGeom prst="rect">
          <a:avLst/>
        </a:prstGeom>
        <a:noFill/>
        <a:ln w="9525" cmpd="sng">
          <a:noFill/>
        </a:ln>
      </xdr:spPr>
    </xdr:pic>
    <xdr:clientData/>
  </xdr:twoCellAnchor>
  <xdr:twoCellAnchor editAs="oneCell">
    <xdr:from>
      <xdr:col>1</xdr:col>
      <xdr:colOff>19050</xdr:colOff>
      <xdr:row>1</xdr:row>
      <xdr:rowOff>19050</xdr:rowOff>
    </xdr:from>
    <xdr:to>
      <xdr:col>1</xdr:col>
      <xdr:colOff>714375</xdr:colOff>
      <xdr:row>4</xdr:row>
      <xdr:rowOff>66675</xdr:rowOff>
    </xdr:to>
    <xdr:pic>
      <xdr:nvPicPr>
        <xdr:cNvPr id="3" name="Picture 2" descr="GEF logo new.jpg"/>
        <xdr:cNvPicPr preferRelativeResize="1">
          <a:picLocks noChangeAspect="1"/>
        </xdr:cNvPicPr>
      </xdr:nvPicPr>
      <xdr:blipFill>
        <a:blip r:embed="rId1"/>
        <a:stretch>
          <a:fillRect/>
        </a:stretch>
      </xdr:blipFill>
      <xdr:spPr>
        <a:xfrm>
          <a:off x="342900" y="219075"/>
          <a:ext cx="695325" cy="771525"/>
        </a:xfrm>
        <a:prstGeom prst="rect">
          <a:avLst/>
        </a:prstGeom>
        <a:noFill/>
        <a:ln w="9525" cmpd="sng">
          <a:noFill/>
        </a:ln>
      </xdr:spPr>
    </xdr:pic>
    <xdr:clientData/>
  </xdr:twoCellAnchor>
  <xdr:twoCellAnchor editAs="oneCell">
    <xdr:from>
      <xdr:col>10</xdr:col>
      <xdr:colOff>219075</xdr:colOff>
      <xdr:row>1</xdr:row>
      <xdr:rowOff>19050</xdr:rowOff>
    </xdr:from>
    <xdr:to>
      <xdr:col>10</xdr:col>
      <xdr:colOff>1790700</xdr:colOff>
      <xdr:row>3</xdr:row>
      <xdr:rowOff>180975</xdr:rowOff>
    </xdr:to>
    <xdr:pic>
      <xdr:nvPicPr>
        <xdr:cNvPr id="4" name="logo-image" descr="Home">
          <a:hlinkClick r:id="rId6"/>
        </xdr:cNvPr>
        <xdr:cNvPicPr preferRelativeResize="1">
          <a:picLocks noChangeAspect="1"/>
        </xdr:cNvPicPr>
      </xdr:nvPicPr>
      <xdr:blipFill>
        <a:blip r:embed="rId2"/>
        <a:stretch>
          <a:fillRect/>
        </a:stretch>
      </xdr:blipFill>
      <xdr:spPr>
        <a:xfrm>
          <a:off x="18611850" y="219075"/>
          <a:ext cx="157162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1" name="logo-image" descr="Home"/>
        <xdr:cNvPicPr preferRelativeResize="1">
          <a:picLocks noChangeAspect="1"/>
        </xdr:cNvPicPr>
      </xdr:nvPicPr>
      <xdr:blipFill>
        <a:blip r:embed="rId1"/>
        <a:stretch>
          <a:fillRect/>
        </a:stretch>
      </xdr:blipFill>
      <xdr:spPr>
        <a:xfrm>
          <a:off x="219075" y="238125"/>
          <a:ext cx="1419225"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limatechange.gov.mn/" TargetMode="External" /><Relationship Id="rId2" Type="http://schemas.openxmlformats.org/officeDocument/2006/relationships/hyperlink" Target="mailto:tuya.tserenbataa@undp.org" TargetMode="External" /><Relationship Id="rId3" Type="http://schemas.openxmlformats.org/officeDocument/2006/relationships/hyperlink" Target="mailto:tuvshin_eko@yahoo.com" TargetMode="External" /><Relationship Id="rId4" Type="http://schemas.openxmlformats.org/officeDocument/2006/relationships/hyperlink" Target="mailto:chimeg.junai@undp.org" TargetMode="External" /><Relationship Id="rId5" Type="http://schemas.openxmlformats.org/officeDocument/2006/relationships/hyperlink" Target="mailto:battsereg@mne.gov.mn"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tuya.tserenbataa@undp.org" TargetMode="External" /><Relationship Id="rId2" Type="http://schemas.openxmlformats.org/officeDocument/2006/relationships/hyperlink" Target="mailto:chimeg.junai@undp.org"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180"/>
  <sheetViews>
    <sheetView tabSelected="1" zoomScalePageLayoutView="0" workbookViewId="0" topLeftCell="A1">
      <selection activeCell="D58" sqref="D58"/>
    </sheetView>
  </sheetViews>
  <sheetFormatPr defaultColWidth="102.28125" defaultRowHeight="15"/>
  <cols>
    <col min="1" max="1" width="2.57421875" style="1" customWidth="1"/>
    <col min="2" max="2" width="10.8515625" style="105" customWidth="1"/>
    <col min="3" max="3" width="14.8515625" style="105" customWidth="1"/>
    <col min="4" max="4" width="88.28125" style="1" customWidth="1"/>
    <col min="5" max="5" width="3.71093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06"/>
      <c r="C2" s="107"/>
      <c r="D2" s="71"/>
      <c r="E2" s="72"/>
    </row>
    <row r="3" spans="2:5" ht="19.5" thickBot="1">
      <c r="B3" s="108"/>
      <c r="C3" s="109"/>
      <c r="D3" s="83" t="s">
        <v>0</v>
      </c>
      <c r="E3" s="74"/>
    </row>
    <row r="4" spans="2:5" ht="15.75" thickBot="1">
      <c r="B4" s="108"/>
      <c r="C4" s="109"/>
      <c r="D4" s="73"/>
      <c r="E4" s="74"/>
    </row>
    <row r="5" spans="2:5" ht="15.75" thickBot="1">
      <c r="B5" s="108"/>
      <c r="C5" s="112" t="s">
        <v>1</v>
      </c>
      <c r="D5" s="221" t="s">
        <v>2</v>
      </c>
      <c r="E5" s="74"/>
    </row>
    <row r="6" spans="2:16" s="3" customFormat="1" ht="15.75" thickBot="1">
      <c r="B6" s="110"/>
      <c r="C6" s="81"/>
      <c r="D6" s="43"/>
      <c r="E6" s="42"/>
      <c r="G6" s="2"/>
      <c r="H6" s="2"/>
      <c r="I6" s="2"/>
      <c r="J6" s="2"/>
      <c r="K6" s="2"/>
      <c r="L6" s="2"/>
      <c r="M6" s="2"/>
      <c r="N6" s="2"/>
      <c r="O6" s="2"/>
      <c r="P6" s="2"/>
    </row>
    <row r="7" spans="2:16" s="3" customFormat="1" ht="30.75" customHeight="1" thickBot="1">
      <c r="B7" s="110"/>
      <c r="C7" s="75" t="s">
        <v>3</v>
      </c>
      <c r="D7" s="11" t="s">
        <v>4</v>
      </c>
      <c r="E7" s="42"/>
      <c r="G7" s="2"/>
      <c r="H7" s="2"/>
      <c r="I7" s="2"/>
      <c r="J7" s="2"/>
      <c r="K7" s="2"/>
      <c r="L7" s="2"/>
      <c r="M7" s="2"/>
      <c r="N7" s="2"/>
      <c r="O7" s="2"/>
      <c r="P7" s="2"/>
    </row>
    <row r="8" spans="2:16" s="3" customFormat="1" ht="15" hidden="1">
      <c r="B8" s="108"/>
      <c r="C8" s="109"/>
      <c r="D8" s="73"/>
      <c r="E8" s="42"/>
      <c r="G8" s="2"/>
      <c r="H8" s="2"/>
      <c r="I8" s="2"/>
      <c r="J8" s="2"/>
      <c r="K8" s="2"/>
      <c r="L8" s="2"/>
      <c r="M8" s="2"/>
      <c r="N8" s="2"/>
      <c r="O8" s="2"/>
      <c r="P8" s="2"/>
    </row>
    <row r="9" spans="2:16" s="3" customFormat="1" ht="15" hidden="1">
      <c r="B9" s="108"/>
      <c r="C9" s="109"/>
      <c r="D9" s="73"/>
      <c r="E9" s="42"/>
      <c r="G9" s="2"/>
      <c r="H9" s="2"/>
      <c r="I9" s="2"/>
      <c r="J9" s="2"/>
      <c r="K9" s="2"/>
      <c r="L9" s="2"/>
      <c r="M9" s="2"/>
      <c r="N9" s="2"/>
      <c r="O9" s="2"/>
      <c r="P9" s="2"/>
    </row>
    <row r="10" spans="2:16" s="3" customFormat="1" ht="15" hidden="1">
      <c r="B10" s="108"/>
      <c r="C10" s="109"/>
      <c r="D10" s="73"/>
      <c r="E10" s="42"/>
      <c r="G10" s="2"/>
      <c r="H10" s="2"/>
      <c r="I10" s="2"/>
      <c r="J10" s="2"/>
      <c r="K10" s="2"/>
      <c r="L10" s="2"/>
      <c r="M10" s="2"/>
      <c r="N10" s="2"/>
      <c r="O10" s="2"/>
      <c r="P10" s="2"/>
    </row>
    <row r="11" spans="2:16" s="3" customFormat="1" ht="15" hidden="1">
      <c r="B11" s="108"/>
      <c r="C11" s="109"/>
      <c r="D11" s="73"/>
      <c r="E11" s="42"/>
      <c r="G11" s="2"/>
      <c r="H11" s="2"/>
      <c r="I11" s="2"/>
      <c r="J11" s="2"/>
      <c r="K11" s="2"/>
      <c r="L11" s="2"/>
      <c r="M11" s="2"/>
      <c r="N11" s="2"/>
      <c r="O11" s="2"/>
      <c r="P11" s="2"/>
    </row>
    <row r="12" spans="2:16" s="3" customFormat="1" ht="15.75" thickBot="1">
      <c r="B12" s="110"/>
      <c r="C12" s="81"/>
      <c r="D12" s="43"/>
      <c r="E12" s="42"/>
      <c r="G12" s="2"/>
      <c r="H12" s="2"/>
      <c r="I12" s="2"/>
      <c r="J12" s="2"/>
      <c r="K12" s="2"/>
      <c r="L12" s="2"/>
      <c r="M12" s="2"/>
      <c r="N12" s="2"/>
      <c r="O12" s="2"/>
      <c r="P12" s="2"/>
    </row>
    <row r="13" spans="2:16" s="3" customFormat="1" ht="225.75" thickBot="1">
      <c r="B13" s="110"/>
      <c r="C13" s="76" t="s">
        <v>5</v>
      </c>
      <c r="D13" s="11" t="s">
        <v>6</v>
      </c>
      <c r="E13" s="42"/>
      <c r="G13" s="2"/>
      <c r="H13" s="2"/>
      <c r="I13" s="2"/>
      <c r="J13" s="2"/>
      <c r="K13" s="2"/>
      <c r="L13" s="2"/>
      <c r="M13" s="2"/>
      <c r="N13" s="2"/>
      <c r="O13" s="2"/>
      <c r="P13" s="2"/>
    </row>
    <row r="14" spans="2:16" s="3" customFormat="1" ht="15.75" thickBot="1">
      <c r="B14" s="110"/>
      <c r="C14" s="81"/>
      <c r="D14" s="43"/>
      <c r="E14" s="42"/>
      <c r="G14" s="2"/>
      <c r="H14" s="2" t="s">
        <v>7</v>
      </c>
      <c r="I14" s="2" t="s">
        <v>8</v>
      </c>
      <c r="J14" s="2"/>
      <c r="K14" s="2" t="s">
        <v>9</v>
      </c>
      <c r="L14" s="2" t="s">
        <v>10</v>
      </c>
      <c r="M14" s="2" t="s">
        <v>11</v>
      </c>
      <c r="N14" s="2" t="s">
        <v>12</v>
      </c>
      <c r="O14" s="2" t="s">
        <v>13</v>
      </c>
      <c r="P14" s="2" t="s">
        <v>14</v>
      </c>
    </row>
    <row r="15" spans="2:16" s="3" customFormat="1" ht="15">
      <c r="B15" s="110"/>
      <c r="C15" s="77" t="s">
        <v>15</v>
      </c>
      <c r="D15" s="12">
        <v>4505</v>
      </c>
      <c r="E15" s="42"/>
      <c r="G15" s="2"/>
      <c r="H15" s="4" t="s">
        <v>16</v>
      </c>
      <c r="I15" s="2" t="s">
        <v>17</v>
      </c>
      <c r="J15" s="2" t="s">
        <v>18</v>
      </c>
      <c r="K15" s="2" t="s">
        <v>19</v>
      </c>
      <c r="L15" s="2">
        <v>1</v>
      </c>
      <c r="M15" s="2">
        <v>1</v>
      </c>
      <c r="N15" s="2" t="s">
        <v>20</v>
      </c>
      <c r="O15" s="2" t="s">
        <v>21</v>
      </c>
      <c r="P15" s="2" t="s">
        <v>22</v>
      </c>
    </row>
    <row r="16" spans="2:16" s="3" customFormat="1" ht="29.25" customHeight="1">
      <c r="B16" s="546" t="s">
        <v>23</v>
      </c>
      <c r="C16" s="547"/>
      <c r="D16" s="13" t="s">
        <v>24</v>
      </c>
      <c r="E16" s="42"/>
      <c r="G16" s="2"/>
      <c r="H16" s="4" t="s">
        <v>25</v>
      </c>
      <c r="I16" s="2" t="s">
        <v>26</v>
      </c>
      <c r="J16" s="2" t="s">
        <v>27</v>
      </c>
      <c r="K16" s="2" t="s">
        <v>28</v>
      </c>
      <c r="L16" s="2">
        <v>2</v>
      </c>
      <c r="M16" s="2">
        <v>2</v>
      </c>
      <c r="N16" s="2" t="s">
        <v>29</v>
      </c>
      <c r="O16" s="2" t="s">
        <v>30</v>
      </c>
      <c r="P16" s="2" t="s">
        <v>31</v>
      </c>
    </row>
    <row r="17" spans="2:16" s="3" customFormat="1" ht="15">
      <c r="B17" s="110"/>
      <c r="C17" s="77" t="s">
        <v>32</v>
      </c>
      <c r="D17" s="13" t="s">
        <v>33</v>
      </c>
      <c r="E17" s="42"/>
      <c r="G17" s="2"/>
      <c r="H17" s="4" t="s">
        <v>34</v>
      </c>
      <c r="I17" s="2" t="s">
        <v>35</v>
      </c>
      <c r="J17" s="2"/>
      <c r="K17" s="2" t="s">
        <v>36</v>
      </c>
      <c r="L17" s="2">
        <v>3</v>
      </c>
      <c r="M17" s="2">
        <v>3</v>
      </c>
      <c r="N17" s="2" t="s">
        <v>37</v>
      </c>
      <c r="O17" s="2" t="s">
        <v>38</v>
      </c>
      <c r="P17" s="2" t="s">
        <v>39</v>
      </c>
    </row>
    <row r="18" spans="2:16" s="3" customFormat="1" ht="15.75" thickBot="1">
      <c r="B18" s="111"/>
      <c r="C18" s="76" t="s">
        <v>40</v>
      </c>
      <c r="D18" s="104" t="s">
        <v>41</v>
      </c>
      <c r="E18" s="42"/>
      <c r="G18" s="2"/>
      <c r="H18" s="4" t="s">
        <v>42</v>
      </c>
      <c r="I18" s="2"/>
      <c r="J18" s="2"/>
      <c r="K18" s="2" t="s">
        <v>43</v>
      </c>
      <c r="L18" s="2">
        <v>5</v>
      </c>
      <c r="M18" s="2">
        <v>5</v>
      </c>
      <c r="N18" s="2" t="s">
        <v>44</v>
      </c>
      <c r="O18" s="2" t="s">
        <v>45</v>
      </c>
      <c r="P18" s="2" t="s">
        <v>46</v>
      </c>
    </row>
    <row r="19" spans="2:16" s="3" customFormat="1" ht="61.5" customHeight="1" thickBot="1">
      <c r="B19" s="549" t="s">
        <v>47</v>
      </c>
      <c r="C19" s="550"/>
      <c r="D19" s="222" t="s">
        <v>48</v>
      </c>
      <c r="E19" s="42"/>
      <c r="G19" s="2"/>
      <c r="H19" s="4" t="s">
        <v>49</v>
      </c>
      <c r="I19" s="2"/>
      <c r="J19" s="2"/>
      <c r="K19" s="2" t="s">
        <v>50</v>
      </c>
      <c r="L19" s="2"/>
      <c r="M19" s="2"/>
      <c r="N19" s="2"/>
      <c r="O19" s="2" t="s">
        <v>51</v>
      </c>
      <c r="P19" s="2" t="s">
        <v>52</v>
      </c>
    </row>
    <row r="20" spans="2:14" s="3" customFormat="1" ht="15">
      <c r="B20" s="110"/>
      <c r="C20" s="76"/>
      <c r="D20" s="43"/>
      <c r="E20" s="74"/>
      <c r="F20" s="4"/>
      <c r="G20" s="2"/>
      <c r="H20" s="2"/>
      <c r="J20" s="2"/>
      <c r="K20" s="2"/>
      <c r="L20" s="2"/>
      <c r="M20" s="2" t="s">
        <v>53</v>
      </c>
      <c r="N20" s="2" t="s">
        <v>54</v>
      </c>
    </row>
    <row r="21" spans="2:14" s="3" customFormat="1" ht="15">
      <c r="B21" s="110"/>
      <c r="C21" s="112" t="s">
        <v>55</v>
      </c>
      <c r="D21" s="43"/>
      <c r="E21" s="74"/>
      <c r="F21" s="4"/>
      <c r="G21" s="2"/>
      <c r="H21" s="2"/>
      <c r="J21" s="2"/>
      <c r="K21" s="2"/>
      <c r="L21" s="2"/>
      <c r="M21" s="2" t="s">
        <v>56</v>
      </c>
      <c r="N21" s="2" t="s">
        <v>57</v>
      </c>
    </row>
    <row r="22" spans="2:16" s="3" customFormat="1" ht="15.75" thickBot="1">
      <c r="B22" s="110"/>
      <c r="C22" s="113" t="s">
        <v>58</v>
      </c>
      <c r="D22" s="43"/>
      <c r="E22" s="42"/>
      <c r="G22" s="2"/>
      <c r="H22" s="4" t="s">
        <v>59</v>
      </c>
      <c r="I22" s="2"/>
      <c r="J22" s="2"/>
      <c r="L22" s="2"/>
      <c r="M22" s="2"/>
      <c r="N22" s="2"/>
      <c r="O22" s="2" t="s">
        <v>60</v>
      </c>
      <c r="P22" s="2" t="s">
        <v>61</v>
      </c>
    </row>
    <row r="23" spans="2:16" s="3" customFormat="1" ht="15">
      <c r="B23" s="546" t="s">
        <v>62</v>
      </c>
      <c r="C23" s="547"/>
      <c r="D23" s="544">
        <v>40716</v>
      </c>
      <c r="E23" s="42"/>
      <c r="G23" s="2"/>
      <c r="H23" s="4"/>
      <c r="I23" s="2"/>
      <c r="J23" s="2"/>
      <c r="L23" s="2"/>
      <c r="M23" s="2"/>
      <c r="N23" s="2"/>
      <c r="O23" s="2"/>
      <c r="P23" s="2"/>
    </row>
    <row r="24" spans="2:16" s="3" customFormat="1" ht="4.5" customHeight="1">
      <c r="B24" s="546"/>
      <c r="C24" s="547"/>
      <c r="D24" s="545"/>
      <c r="E24" s="42"/>
      <c r="G24" s="2"/>
      <c r="H24" s="4"/>
      <c r="I24" s="2"/>
      <c r="J24" s="2"/>
      <c r="L24" s="2"/>
      <c r="M24" s="2"/>
      <c r="N24" s="2"/>
      <c r="O24" s="2"/>
      <c r="P24" s="2"/>
    </row>
    <row r="25" spans="2:15" s="3" customFormat="1" ht="27.75" customHeight="1">
      <c r="B25" s="546" t="s">
        <v>63</v>
      </c>
      <c r="C25" s="547"/>
      <c r="D25" s="225">
        <v>40850</v>
      </c>
      <c r="E25" s="42"/>
      <c r="F25" s="2"/>
      <c r="G25" s="4"/>
      <c r="H25" s="2"/>
      <c r="I25" s="2"/>
      <c r="K25" s="2"/>
      <c r="L25" s="2"/>
      <c r="M25" s="2"/>
      <c r="N25" s="2" t="s">
        <v>64</v>
      </c>
      <c r="O25" s="2" t="s">
        <v>65</v>
      </c>
    </row>
    <row r="26" spans="2:15" s="3" customFormat="1" ht="32.25" customHeight="1">
      <c r="B26" s="546" t="s">
        <v>66</v>
      </c>
      <c r="C26" s="547"/>
      <c r="D26" s="225">
        <v>41074</v>
      </c>
      <c r="E26" s="42"/>
      <c r="F26" s="2"/>
      <c r="G26" s="4"/>
      <c r="H26" s="2"/>
      <c r="I26" s="2"/>
      <c r="K26" s="2"/>
      <c r="L26" s="2"/>
      <c r="M26" s="2"/>
      <c r="N26" s="2" t="s">
        <v>67</v>
      </c>
      <c r="O26" s="2" t="s">
        <v>68</v>
      </c>
    </row>
    <row r="27" spans="2:15" s="3" customFormat="1" ht="28.5" customHeight="1">
      <c r="B27" s="546" t="s">
        <v>69</v>
      </c>
      <c r="C27" s="547"/>
      <c r="D27" s="223" t="s">
        <v>70</v>
      </c>
      <c r="E27" s="78"/>
      <c r="F27" s="2"/>
      <c r="G27" s="4"/>
      <c r="H27" s="2"/>
      <c r="I27" s="2"/>
      <c r="J27" s="2"/>
      <c r="K27" s="2"/>
      <c r="L27" s="2"/>
      <c r="M27" s="2"/>
      <c r="N27" s="2"/>
      <c r="O27" s="2"/>
    </row>
    <row r="28" spans="2:15" s="3" customFormat="1" ht="15.75" thickBot="1">
      <c r="B28" s="110"/>
      <c r="C28" s="77" t="s">
        <v>71</v>
      </c>
      <c r="D28" s="224" t="s">
        <v>72</v>
      </c>
      <c r="E28" s="42"/>
      <c r="F28" s="2"/>
      <c r="G28" s="4"/>
      <c r="H28" s="2"/>
      <c r="I28" s="2"/>
      <c r="J28" s="2"/>
      <c r="K28" s="2"/>
      <c r="L28" s="2"/>
      <c r="M28" s="2"/>
      <c r="N28" s="2"/>
      <c r="O28" s="2"/>
    </row>
    <row r="29" spans="2:15" s="3" customFormat="1" ht="15">
      <c r="B29" s="110"/>
      <c r="C29" s="81"/>
      <c r="D29" s="79"/>
      <c r="E29" s="42"/>
      <c r="F29" s="2"/>
      <c r="G29" s="4"/>
      <c r="H29" s="2"/>
      <c r="I29" s="2"/>
      <c r="J29" s="2"/>
      <c r="K29" s="2"/>
      <c r="L29" s="2"/>
      <c r="M29" s="2"/>
      <c r="N29" s="2"/>
      <c r="O29" s="2"/>
    </row>
    <row r="30" spans="2:16" s="3" customFormat="1" ht="15.75" thickBot="1">
      <c r="B30" s="110"/>
      <c r="C30" s="81"/>
      <c r="D30" s="80" t="s">
        <v>73</v>
      </c>
      <c r="E30" s="42"/>
      <c r="G30" s="2"/>
      <c r="H30" s="4" t="s">
        <v>74</v>
      </c>
      <c r="I30" s="2"/>
      <c r="J30" s="2"/>
      <c r="K30" s="2"/>
      <c r="L30" s="2"/>
      <c r="M30" s="2"/>
      <c r="N30" s="2"/>
      <c r="O30" s="2"/>
      <c r="P30" s="2"/>
    </row>
    <row r="31" spans="2:16" s="3" customFormat="1" ht="79.5" customHeight="1">
      <c r="B31" s="110"/>
      <c r="C31" s="81"/>
      <c r="D31" s="226" t="s">
        <v>75</v>
      </c>
      <c r="E31" s="42"/>
      <c r="F31" s="5"/>
      <c r="G31" s="2"/>
      <c r="H31" s="4" t="s">
        <v>76</v>
      </c>
      <c r="I31" s="2"/>
      <c r="J31" s="2"/>
      <c r="K31" s="2"/>
      <c r="L31" s="2"/>
      <c r="M31" s="2"/>
      <c r="N31" s="2"/>
      <c r="O31" s="2"/>
      <c r="P31" s="2"/>
    </row>
    <row r="32" spans="2:16" s="3" customFormat="1" ht="63.75" customHeight="1">
      <c r="B32" s="110"/>
      <c r="C32" s="81"/>
      <c r="D32" s="228" t="s">
        <v>77</v>
      </c>
      <c r="E32" s="42"/>
      <c r="F32" s="5"/>
      <c r="G32" s="2"/>
      <c r="H32" s="4"/>
      <c r="I32" s="2"/>
      <c r="J32" s="2"/>
      <c r="K32" s="2"/>
      <c r="L32" s="2"/>
      <c r="M32" s="2"/>
      <c r="N32" s="2"/>
      <c r="O32" s="2"/>
      <c r="P32" s="2"/>
    </row>
    <row r="33" spans="2:16" s="3" customFormat="1" ht="107.25" customHeight="1">
      <c r="B33" s="110"/>
      <c r="C33" s="81"/>
      <c r="D33" s="228" t="s">
        <v>78</v>
      </c>
      <c r="E33" s="42"/>
      <c r="F33" s="5"/>
      <c r="G33" s="2"/>
      <c r="H33" s="4"/>
      <c r="I33" s="2"/>
      <c r="J33" s="2"/>
      <c r="K33" s="2"/>
      <c r="L33" s="2"/>
      <c r="M33" s="2"/>
      <c r="N33" s="2"/>
      <c r="O33" s="2"/>
      <c r="P33" s="2"/>
    </row>
    <row r="34" spans="2:16" s="3" customFormat="1" ht="48.75" customHeight="1" thickBot="1">
      <c r="B34" s="110"/>
      <c r="C34" s="81"/>
      <c r="D34" s="227" t="s">
        <v>79</v>
      </c>
      <c r="E34" s="42"/>
      <c r="F34" s="5"/>
      <c r="G34" s="2"/>
      <c r="H34" s="4"/>
      <c r="I34" s="2"/>
      <c r="J34" s="2"/>
      <c r="K34" s="2"/>
      <c r="L34" s="2"/>
      <c r="M34" s="2"/>
      <c r="N34" s="2"/>
      <c r="O34" s="2"/>
      <c r="P34" s="2"/>
    </row>
    <row r="35" spans="2:16" s="3" customFormat="1" ht="30" customHeight="1" thickBot="1">
      <c r="B35" s="546" t="s">
        <v>80</v>
      </c>
      <c r="C35" s="548"/>
      <c r="D35" s="43"/>
      <c r="E35" s="42"/>
      <c r="G35" s="2"/>
      <c r="H35" s="4" t="s">
        <v>81</v>
      </c>
      <c r="I35" s="2"/>
      <c r="J35" s="2"/>
      <c r="K35" s="2"/>
      <c r="L35" s="2"/>
      <c r="M35" s="2"/>
      <c r="N35" s="2"/>
      <c r="O35" s="2"/>
      <c r="P35" s="2"/>
    </row>
    <row r="36" spans="2:16" s="3" customFormat="1" ht="17.25" customHeight="1" thickBot="1">
      <c r="B36" s="110"/>
      <c r="C36" s="81"/>
      <c r="D36" s="229" t="s">
        <v>82</v>
      </c>
      <c r="E36" s="42"/>
      <c r="G36" s="2"/>
      <c r="H36" s="4" t="s">
        <v>83</v>
      </c>
      <c r="I36" s="2"/>
      <c r="J36" s="2"/>
      <c r="K36" s="2"/>
      <c r="L36" s="2"/>
      <c r="M36" s="2"/>
      <c r="N36" s="2"/>
      <c r="O36" s="2"/>
      <c r="P36" s="2"/>
    </row>
    <row r="37" spans="2:16" s="3" customFormat="1" ht="15">
      <c r="B37" s="110"/>
      <c r="C37" s="81"/>
      <c r="D37" s="43"/>
      <c r="E37" s="42"/>
      <c r="F37" s="5"/>
      <c r="G37" s="2"/>
      <c r="H37" s="4" t="s">
        <v>84</v>
      </c>
      <c r="I37" s="2"/>
      <c r="J37" s="2"/>
      <c r="K37" s="2"/>
      <c r="L37" s="2"/>
      <c r="M37" s="2"/>
      <c r="N37" s="2"/>
      <c r="O37" s="2"/>
      <c r="P37" s="2"/>
    </row>
    <row r="38" spans="2:16" s="3" customFormat="1" ht="15">
      <c r="B38" s="110"/>
      <c r="C38" s="114" t="s">
        <v>85</v>
      </c>
      <c r="D38" s="43"/>
      <c r="E38" s="42"/>
      <c r="G38" s="2"/>
      <c r="H38" s="4" t="s">
        <v>86</v>
      </c>
      <c r="I38" s="2"/>
      <c r="J38" s="2"/>
      <c r="K38" s="2"/>
      <c r="L38" s="2"/>
      <c r="M38" s="2"/>
      <c r="N38" s="2"/>
      <c r="O38" s="2"/>
      <c r="P38" s="2"/>
    </row>
    <row r="39" spans="2:16" s="3" customFormat="1" ht="31.5" customHeight="1" thickBot="1">
      <c r="B39" s="546" t="s">
        <v>87</v>
      </c>
      <c r="C39" s="548"/>
      <c r="D39" s="43"/>
      <c r="E39" s="42"/>
      <c r="G39" s="2"/>
      <c r="H39" s="4" t="s">
        <v>88</v>
      </c>
      <c r="I39" s="2"/>
      <c r="J39" s="2"/>
      <c r="K39" s="2"/>
      <c r="L39" s="2"/>
      <c r="M39" s="2"/>
      <c r="N39" s="2"/>
      <c r="O39" s="2"/>
      <c r="P39" s="2"/>
    </row>
    <row r="40" spans="2:16" s="3" customFormat="1" ht="15">
      <c r="B40" s="110"/>
      <c r="C40" s="81" t="s">
        <v>89</v>
      </c>
      <c r="D40" s="15" t="s">
        <v>90</v>
      </c>
      <c r="E40" s="42"/>
      <c r="G40" s="2"/>
      <c r="H40" s="4" t="s">
        <v>91</v>
      </c>
      <c r="I40" s="2"/>
      <c r="J40" s="2"/>
      <c r="K40" s="2"/>
      <c r="L40" s="2"/>
      <c r="M40" s="2"/>
      <c r="N40" s="2"/>
      <c r="O40" s="2"/>
      <c r="P40" s="2"/>
    </row>
    <row r="41" spans="2:16" s="3" customFormat="1" ht="15">
      <c r="B41" s="110"/>
      <c r="C41" s="81" t="s">
        <v>92</v>
      </c>
      <c r="D41" s="230" t="s">
        <v>93</v>
      </c>
      <c r="E41" s="42"/>
      <c r="G41" s="2"/>
      <c r="H41" s="4" t="s">
        <v>94</v>
      </c>
      <c r="I41" s="2"/>
      <c r="J41" s="2"/>
      <c r="K41" s="2"/>
      <c r="L41" s="2"/>
      <c r="M41" s="2"/>
      <c r="N41" s="2"/>
      <c r="O41" s="2"/>
      <c r="P41" s="2"/>
    </row>
    <row r="42" spans="2:16" s="3" customFormat="1" ht="15.75" thickBot="1">
      <c r="B42" s="110"/>
      <c r="C42" s="81" t="s">
        <v>95</v>
      </c>
      <c r="D42" s="16">
        <v>42401</v>
      </c>
      <c r="E42" s="42"/>
      <c r="G42" s="2"/>
      <c r="H42" s="4" t="s">
        <v>96</v>
      </c>
      <c r="I42" s="2"/>
      <c r="J42" s="2"/>
      <c r="K42" s="2"/>
      <c r="L42" s="2"/>
      <c r="M42" s="2"/>
      <c r="N42" s="2"/>
      <c r="O42" s="2"/>
      <c r="P42" s="2"/>
    </row>
    <row r="43" spans="2:16" s="3" customFormat="1" ht="15" customHeight="1" thickBot="1">
      <c r="B43" s="110"/>
      <c r="C43" s="77" t="s">
        <v>97</v>
      </c>
      <c r="D43" s="43"/>
      <c r="E43" s="42"/>
      <c r="G43" s="2"/>
      <c r="H43" s="4" t="s">
        <v>98</v>
      </c>
      <c r="I43" s="2"/>
      <c r="J43" s="2"/>
      <c r="K43" s="2"/>
      <c r="L43" s="2"/>
      <c r="M43" s="2"/>
      <c r="N43" s="2"/>
      <c r="O43" s="2"/>
      <c r="P43" s="2"/>
    </row>
    <row r="44" spans="2:16" s="3" customFormat="1" ht="15">
      <c r="B44" s="110"/>
      <c r="C44" s="81" t="s">
        <v>89</v>
      </c>
      <c r="D44" s="15" t="s">
        <v>99</v>
      </c>
      <c r="E44" s="42"/>
      <c r="G44" s="2"/>
      <c r="H44" s="4" t="s">
        <v>100</v>
      </c>
      <c r="I44" s="2"/>
      <c r="J44" s="2"/>
      <c r="K44" s="2"/>
      <c r="L44" s="2"/>
      <c r="M44" s="2"/>
      <c r="N44" s="2"/>
      <c r="O44" s="2"/>
      <c r="P44" s="2"/>
    </row>
    <row r="45" spans="2:16" s="3" customFormat="1" ht="15">
      <c r="B45" s="110"/>
      <c r="C45" s="81" t="s">
        <v>92</v>
      </c>
      <c r="D45" s="230" t="s">
        <v>101</v>
      </c>
      <c r="E45" s="42"/>
      <c r="G45" s="2"/>
      <c r="H45" s="4" t="s">
        <v>102</v>
      </c>
      <c r="I45" s="2"/>
      <c r="J45" s="2"/>
      <c r="K45" s="2"/>
      <c r="L45" s="2"/>
      <c r="M45" s="2"/>
      <c r="N45" s="2"/>
      <c r="O45" s="2"/>
      <c r="P45" s="2"/>
    </row>
    <row r="46" spans="2:16" s="3" customFormat="1" ht="15.75" thickBot="1">
      <c r="B46" s="110"/>
      <c r="C46" s="81" t="s">
        <v>95</v>
      </c>
      <c r="D46" s="16">
        <v>42401</v>
      </c>
      <c r="E46" s="42"/>
      <c r="G46" s="2"/>
      <c r="H46" s="4" t="s">
        <v>103</v>
      </c>
      <c r="I46" s="2"/>
      <c r="J46" s="2"/>
      <c r="K46" s="2"/>
      <c r="L46" s="2"/>
      <c r="M46" s="2"/>
      <c r="N46" s="2"/>
      <c r="O46" s="2"/>
      <c r="P46" s="2"/>
    </row>
    <row r="47" spans="2:16" s="3" customFormat="1" ht="15.75" thickBot="1">
      <c r="B47" s="110"/>
      <c r="C47" s="77" t="s">
        <v>104</v>
      </c>
      <c r="D47" s="43"/>
      <c r="E47" s="42"/>
      <c r="G47" s="2"/>
      <c r="H47" s="4" t="s">
        <v>105</v>
      </c>
      <c r="I47" s="2"/>
      <c r="J47" s="2"/>
      <c r="K47" s="2"/>
      <c r="L47" s="2"/>
      <c r="M47" s="2"/>
      <c r="N47" s="2"/>
      <c r="O47" s="2"/>
      <c r="P47" s="2"/>
    </row>
    <row r="48" spans="2:16" s="3" customFormat="1" ht="15">
      <c r="B48" s="110"/>
      <c r="C48" s="81" t="s">
        <v>89</v>
      </c>
      <c r="D48" s="15" t="s">
        <v>106</v>
      </c>
      <c r="E48" s="42"/>
      <c r="G48" s="2"/>
      <c r="H48" s="4" t="s">
        <v>107</v>
      </c>
      <c r="I48" s="2"/>
      <c r="J48" s="2"/>
      <c r="K48" s="2"/>
      <c r="L48" s="2"/>
      <c r="M48" s="2"/>
      <c r="N48" s="2"/>
      <c r="O48" s="2"/>
      <c r="P48" s="2"/>
    </row>
    <row r="49" spans="2:16" s="3" customFormat="1" ht="15">
      <c r="B49" s="110"/>
      <c r="C49" s="81" t="s">
        <v>92</v>
      </c>
      <c r="D49" s="230" t="s">
        <v>108</v>
      </c>
      <c r="E49" s="42"/>
      <c r="G49" s="2"/>
      <c r="H49" s="4" t="s">
        <v>109</v>
      </c>
      <c r="I49" s="2"/>
      <c r="J49" s="2"/>
      <c r="K49" s="2"/>
      <c r="L49" s="2"/>
      <c r="M49" s="2"/>
      <c r="N49" s="2"/>
      <c r="O49" s="2"/>
      <c r="P49" s="2"/>
    </row>
    <row r="50" spans="1:8" ht="15.75" thickBot="1">
      <c r="A50" s="3"/>
      <c r="B50" s="110"/>
      <c r="C50" s="81" t="s">
        <v>95</v>
      </c>
      <c r="D50" s="16">
        <v>42401</v>
      </c>
      <c r="E50" s="42"/>
      <c r="H50" s="4" t="s">
        <v>110</v>
      </c>
    </row>
    <row r="51" spans="2:8" ht="15.75" thickBot="1">
      <c r="B51" s="110"/>
      <c r="C51" s="77" t="s">
        <v>111</v>
      </c>
      <c r="D51" s="43"/>
      <c r="E51" s="42"/>
      <c r="H51" s="4" t="s">
        <v>112</v>
      </c>
    </row>
    <row r="52" spans="2:8" ht="15">
      <c r="B52" s="110"/>
      <c r="C52" s="81" t="s">
        <v>89</v>
      </c>
      <c r="D52" s="15" t="s">
        <v>113</v>
      </c>
      <c r="E52" s="42"/>
      <c r="H52" s="4" t="s">
        <v>114</v>
      </c>
    </row>
    <row r="53" spans="2:8" ht="15">
      <c r="B53" s="110"/>
      <c r="C53" s="81" t="s">
        <v>92</v>
      </c>
      <c r="D53" s="230" t="s">
        <v>115</v>
      </c>
      <c r="E53" s="42"/>
      <c r="H53" s="4" t="s">
        <v>116</v>
      </c>
    </row>
    <row r="54" spans="2:8" ht="15.75" thickBot="1">
      <c r="B54" s="110"/>
      <c r="C54" s="81" t="s">
        <v>95</v>
      </c>
      <c r="D54" s="16">
        <v>42401</v>
      </c>
      <c r="E54" s="42"/>
      <c r="H54" s="4" t="s">
        <v>117</v>
      </c>
    </row>
    <row r="55" spans="2:8" ht="15.75" thickBot="1">
      <c r="B55" s="110"/>
      <c r="C55" s="77" t="s">
        <v>111</v>
      </c>
      <c r="D55" s="43"/>
      <c r="E55" s="42"/>
      <c r="H55" s="4" t="s">
        <v>118</v>
      </c>
    </row>
    <row r="56" spans="2:8" ht="15">
      <c r="B56" s="110"/>
      <c r="C56" s="81" t="s">
        <v>89</v>
      </c>
      <c r="D56" s="15"/>
      <c r="E56" s="42"/>
      <c r="H56" s="4" t="s">
        <v>119</v>
      </c>
    </row>
    <row r="57" spans="2:8" ht="15">
      <c r="B57" s="110"/>
      <c r="C57" s="81" t="s">
        <v>92</v>
      </c>
      <c r="D57" s="14"/>
      <c r="E57" s="42"/>
      <c r="H57" s="4" t="s">
        <v>120</v>
      </c>
    </row>
    <row r="58" spans="2:8" ht="15.75" thickBot="1">
      <c r="B58" s="110"/>
      <c r="C58" s="81" t="s">
        <v>95</v>
      </c>
      <c r="D58" s="16"/>
      <c r="E58" s="42"/>
      <c r="H58" s="4" t="s">
        <v>121</v>
      </c>
    </row>
    <row r="59" spans="2:8" ht="15.75" thickBot="1">
      <c r="B59" s="110"/>
      <c r="C59" s="77" t="s">
        <v>111</v>
      </c>
      <c r="D59" s="43"/>
      <c r="E59" s="42"/>
      <c r="H59" s="4" t="s">
        <v>122</v>
      </c>
    </row>
    <row r="60" spans="2:8" ht="15">
      <c r="B60" s="110"/>
      <c r="C60" s="81" t="s">
        <v>89</v>
      </c>
      <c r="D60" s="15"/>
      <c r="E60" s="42"/>
      <c r="H60" s="4" t="s">
        <v>123</v>
      </c>
    </row>
    <row r="61" spans="2:8" ht="15">
      <c r="B61" s="110"/>
      <c r="C61" s="81" t="s">
        <v>92</v>
      </c>
      <c r="D61" s="14"/>
      <c r="E61" s="42"/>
      <c r="H61" s="4" t="s">
        <v>124</v>
      </c>
    </row>
    <row r="62" spans="2:8" ht="15.75" thickBot="1">
      <c r="B62" s="110"/>
      <c r="C62" s="81" t="s">
        <v>95</v>
      </c>
      <c r="D62" s="16"/>
      <c r="E62" s="42"/>
      <c r="H62" s="4" t="s">
        <v>125</v>
      </c>
    </row>
    <row r="63" spans="2:8" ht="15.75" thickBot="1">
      <c r="B63" s="115"/>
      <c r="C63" s="116"/>
      <c r="D63" s="82"/>
      <c r="E63" s="52"/>
      <c r="H63" s="4" t="s">
        <v>126</v>
      </c>
    </row>
    <row r="64" ht="15">
      <c r="H64" s="4" t="s">
        <v>127</v>
      </c>
    </row>
    <row r="65" ht="15">
      <c r="H65" s="4" t="s">
        <v>128</v>
      </c>
    </row>
    <row r="66" ht="15">
      <c r="H66" s="4" t="s">
        <v>129</v>
      </c>
    </row>
    <row r="67" ht="15">
      <c r="H67" s="4" t="s">
        <v>130</v>
      </c>
    </row>
    <row r="68" ht="15">
      <c r="H68" s="4" t="s">
        <v>131</v>
      </c>
    </row>
    <row r="69" ht="15">
      <c r="H69" s="4" t="s">
        <v>132</v>
      </c>
    </row>
    <row r="70" ht="15">
      <c r="H70" s="4" t="s">
        <v>133</v>
      </c>
    </row>
    <row r="71" ht="15">
      <c r="H71" s="4" t="s">
        <v>134</v>
      </c>
    </row>
    <row r="72" ht="15">
      <c r="H72" s="4" t="s">
        <v>135</v>
      </c>
    </row>
    <row r="73" ht="15">
      <c r="H73" s="4" t="s">
        <v>136</v>
      </c>
    </row>
    <row r="74" ht="15">
      <c r="H74" s="4" t="s">
        <v>137</v>
      </c>
    </row>
    <row r="75" ht="15">
      <c r="H75" s="4" t="s">
        <v>138</v>
      </c>
    </row>
    <row r="76" ht="15">
      <c r="H76" s="4" t="s">
        <v>139</v>
      </c>
    </row>
    <row r="77" ht="15">
      <c r="H77" s="4" t="s">
        <v>140</v>
      </c>
    </row>
    <row r="78" ht="15">
      <c r="H78" s="4" t="s">
        <v>141</v>
      </c>
    </row>
    <row r="79" ht="15">
      <c r="H79" s="4" t="s">
        <v>142</v>
      </c>
    </row>
    <row r="80" ht="15">
      <c r="H80" s="4" t="s">
        <v>143</v>
      </c>
    </row>
    <row r="81" ht="15">
      <c r="H81" s="4" t="s">
        <v>144</v>
      </c>
    </row>
    <row r="82" ht="15">
      <c r="H82" s="4" t="s">
        <v>145</v>
      </c>
    </row>
    <row r="83" ht="15">
      <c r="H83" s="4" t="s">
        <v>146</v>
      </c>
    </row>
    <row r="84" ht="15">
      <c r="H84" s="4" t="s">
        <v>147</v>
      </c>
    </row>
    <row r="85" ht="15">
      <c r="H85" s="4" t="s">
        <v>148</v>
      </c>
    </row>
    <row r="86" ht="15">
      <c r="H86" s="4" t="s">
        <v>149</v>
      </c>
    </row>
    <row r="87" ht="15">
      <c r="H87" s="4" t="s">
        <v>150</v>
      </c>
    </row>
    <row r="88" ht="15">
      <c r="H88" s="4" t="s">
        <v>151</v>
      </c>
    </row>
    <row r="89" ht="15">
      <c r="H89" s="4" t="s">
        <v>152</v>
      </c>
    </row>
    <row r="90" ht="15">
      <c r="H90" s="4" t="s">
        <v>153</v>
      </c>
    </row>
    <row r="91" ht="15">
      <c r="H91" s="4" t="s">
        <v>154</v>
      </c>
    </row>
    <row r="92" ht="15">
      <c r="H92" s="4" t="s">
        <v>155</v>
      </c>
    </row>
    <row r="93" ht="15">
      <c r="H93" s="4" t="s">
        <v>156</v>
      </c>
    </row>
    <row r="94" ht="15">
      <c r="H94" s="4" t="s">
        <v>157</v>
      </c>
    </row>
    <row r="95" ht="15">
      <c r="H95" s="4" t="s">
        <v>158</v>
      </c>
    </row>
    <row r="96" ht="15">
      <c r="H96" s="4" t="s">
        <v>159</v>
      </c>
    </row>
    <row r="97" ht="15">
      <c r="H97" s="4" t="s">
        <v>160</v>
      </c>
    </row>
    <row r="98" ht="15">
      <c r="H98" s="4" t="s">
        <v>161</v>
      </c>
    </row>
    <row r="99" ht="15">
      <c r="H99" s="4" t="s">
        <v>162</v>
      </c>
    </row>
    <row r="100" ht="15">
      <c r="H100" s="4" t="s">
        <v>163</v>
      </c>
    </row>
    <row r="101" ht="15">
      <c r="H101" s="4" t="s">
        <v>41</v>
      </c>
    </row>
    <row r="102" ht="15">
      <c r="H102" s="4" t="s">
        <v>164</v>
      </c>
    </row>
    <row r="103" ht="15">
      <c r="H103" s="4" t="s">
        <v>165</v>
      </c>
    </row>
    <row r="104" ht="15">
      <c r="H104" s="4" t="s">
        <v>166</v>
      </c>
    </row>
    <row r="105" ht="15">
      <c r="H105" s="4" t="s">
        <v>167</v>
      </c>
    </row>
    <row r="106" ht="15">
      <c r="H106" s="4" t="s">
        <v>168</v>
      </c>
    </row>
    <row r="107" ht="15">
      <c r="H107" s="4" t="s">
        <v>169</v>
      </c>
    </row>
    <row r="108" ht="15">
      <c r="H108" s="4" t="s">
        <v>170</v>
      </c>
    </row>
    <row r="109" ht="15">
      <c r="H109" s="4" t="s">
        <v>171</v>
      </c>
    </row>
    <row r="110" ht="15">
      <c r="H110" s="4" t="s">
        <v>172</v>
      </c>
    </row>
    <row r="111" ht="15">
      <c r="H111" s="4" t="s">
        <v>173</v>
      </c>
    </row>
    <row r="112" ht="15">
      <c r="H112" s="4" t="s">
        <v>174</v>
      </c>
    </row>
    <row r="113" ht="15">
      <c r="H113" s="4" t="s">
        <v>175</v>
      </c>
    </row>
    <row r="114" ht="15">
      <c r="H114" s="4" t="s">
        <v>176</v>
      </c>
    </row>
    <row r="115" ht="15">
      <c r="H115" s="4" t="s">
        <v>177</v>
      </c>
    </row>
    <row r="116" ht="15">
      <c r="H116" s="4" t="s">
        <v>178</v>
      </c>
    </row>
    <row r="117" ht="15">
      <c r="H117" s="4" t="s">
        <v>179</v>
      </c>
    </row>
    <row r="118" ht="15">
      <c r="H118" s="4" t="s">
        <v>180</v>
      </c>
    </row>
    <row r="119" ht="15">
      <c r="H119" s="4" t="s">
        <v>181</v>
      </c>
    </row>
    <row r="120" ht="15">
      <c r="H120" s="4" t="s">
        <v>182</v>
      </c>
    </row>
    <row r="121" ht="15">
      <c r="H121" s="4" t="s">
        <v>183</v>
      </c>
    </row>
    <row r="122" ht="15">
      <c r="H122" s="4" t="s">
        <v>184</v>
      </c>
    </row>
    <row r="123" ht="15">
      <c r="H123" s="4" t="s">
        <v>185</v>
      </c>
    </row>
    <row r="124" ht="15">
      <c r="H124" s="4" t="s">
        <v>186</v>
      </c>
    </row>
    <row r="125" ht="15">
      <c r="H125" s="4" t="s">
        <v>187</v>
      </c>
    </row>
    <row r="126" ht="15">
      <c r="H126" s="4" t="s">
        <v>188</v>
      </c>
    </row>
    <row r="127" ht="15">
      <c r="H127" s="4" t="s">
        <v>189</v>
      </c>
    </row>
    <row r="128" ht="15">
      <c r="H128" s="4" t="s">
        <v>190</v>
      </c>
    </row>
    <row r="129" ht="15">
      <c r="H129" s="4" t="s">
        <v>191</v>
      </c>
    </row>
    <row r="130" ht="15">
      <c r="H130" s="4" t="s">
        <v>192</v>
      </c>
    </row>
    <row r="131" ht="15">
      <c r="H131" s="4" t="s">
        <v>193</v>
      </c>
    </row>
    <row r="132" ht="15">
      <c r="H132" s="4" t="s">
        <v>194</v>
      </c>
    </row>
    <row r="133" ht="15">
      <c r="H133" s="4" t="s">
        <v>195</v>
      </c>
    </row>
    <row r="134" ht="15">
      <c r="H134" s="4" t="s">
        <v>196</v>
      </c>
    </row>
    <row r="135" ht="15">
      <c r="H135" s="4" t="s">
        <v>197</v>
      </c>
    </row>
    <row r="136" ht="15">
      <c r="H136" s="4" t="s">
        <v>198</v>
      </c>
    </row>
    <row r="137" ht="15">
      <c r="H137" s="4" t="s">
        <v>199</v>
      </c>
    </row>
    <row r="138" ht="15">
      <c r="H138" s="4" t="s">
        <v>200</v>
      </c>
    </row>
    <row r="139" ht="15">
      <c r="H139" s="4" t="s">
        <v>201</v>
      </c>
    </row>
    <row r="140" ht="15">
      <c r="H140" s="4" t="s">
        <v>202</v>
      </c>
    </row>
    <row r="141" ht="15">
      <c r="H141" s="4" t="s">
        <v>203</v>
      </c>
    </row>
    <row r="142" ht="15">
      <c r="H142" s="4" t="s">
        <v>204</v>
      </c>
    </row>
    <row r="143" ht="15">
      <c r="H143" s="4" t="s">
        <v>205</v>
      </c>
    </row>
    <row r="144" ht="15">
      <c r="H144" s="4" t="s">
        <v>206</v>
      </c>
    </row>
    <row r="145" ht="15">
      <c r="H145" s="4" t="s">
        <v>207</v>
      </c>
    </row>
    <row r="146" ht="15">
      <c r="H146" s="4" t="s">
        <v>208</v>
      </c>
    </row>
    <row r="147" ht="15">
      <c r="H147" s="4" t="s">
        <v>209</v>
      </c>
    </row>
    <row r="148" ht="15">
      <c r="H148" s="4" t="s">
        <v>210</v>
      </c>
    </row>
    <row r="149" ht="15">
      <c r="H149" s="4" t="s">
        <v>211</v>
      </c>
    </row>
    <row r="150" ht="15">
      <c r="H150" s="4" t="s">
        <v>212</v>
      </c>
    </row>
    <row r="151" ht="15">
      <c r="H151" s="4" t="s">
        <v>213</v>
      </c>
    </row>
    <row r="152" ht="15">
      <c r="H152" s="4" t="s">
        <v>214</v>
      </c>
    </row>
    <row r="153" ht="15">
      <c r="H153" s="4" t="s">
        <v>215</v>
      </c>
    </row>
    <row r="154" ht="15">
      <c r="H154" s="4" t="s">
        <v>216</v>
      </c>
    </row>
    <row r="155" ht="15">
      <c r="H155" s="4" t="s">
        <v>217</v>
      </c>
    </row>
    <row r="156" ht="15">
      <c r="H156" s="4" t="s">
        <v>218</v>
      </c>
    </row>
    <row r="157" ht="15">
      <c r="H157" s="4" t="s">
        <v>219</v>
      </c>
    </row>
    <row r="158" ht="15">
      <c r="H158" s="4" t="s">
        <v>220</v>
      </c>
    </row>
    <row r="159" ht="15">
      <c r="H159" s="4" t="s">
        <v>221</v>
      </c>
    </row>
    <row r="160" ht="15">
      <c r="H160" s="4" t="s">
        <v>222</v>
      </c>
    </row>
    <row r="161" ht="15">
      <c r="H161" s="4" t="s">
        <v>223</v>
      </c>
    </row>
    <row r="162" ht="15">
      <c r="H162" s="4" t="s">
        <v>224</v>
      </c>
    </row>
    <row r="163" ht="15">
      <c r="H163" s="4" t="s">
        <v>225</v>
      </c>
    </row>
    <row r="164" ht="15">
      <c r="H164" s="4" t="s">
        <v>226</v>
      </c>
    </row>
    <row r="165" ht="15">
      <c r="H165" s="4" t="s">
        <v>227</v>
      </c>
    </row>
    <row r="166" ht="15">
      <c r="H166" s="4" t="s">
        <v>228</v>
      </c>
    </row>
    <row r="167" ht="15">
      <c r="H167" s="4" t="s">
        <v>229</v>
      </c>
    </row>
    <row r="168" ht="15">
      <c r="H168" s="4" t="s">
        <v>230</v>
      </c>
    </row>
    <row r="169" ht="15">
      <c r="H169" s="4" t="s">
        <v>231</v>
      </c>
    </row>
    <row r="170" ht="15">
      <c r="H170" s="4" t="s">
        <v>232</v>
      </c>
    </row>
    <row r="171" ht="15">
      <c r="H171" s="4" t="s">
        <v>233</v>
      </c>
    </row>
    <row r="172" ht="15">
      <c r="H172" s="4" t="s">
        <v>234</v>
      </c>
    </row>
    <row r="173" ht="15">
      <c r="H173" s="4" t="s">
        <v>235</v>
      </c>
    </row>
    <row r="174" ht="15">
      <c r="H174" s="4" t="s">
        <v>236</v>
      </c>
    </row>
    <row r="175" ht="15">
      <c r="H175" s="4" t="s">
        <v>237</v>
      </c>
    </row>
    <row r="176" ht="15">
      <c r="H176" s="4" t="s">
        <v>238</v>
      </c>
    </row>
    <row r="177" ht="15">
      <c r="H177" s="4" t="s">
        <v>239</v>
      </c>
    </row>
    <row r="178" ht="15">
      <c r="H178" s="4" t="s">
        <v>240</v>
      </c>
    </row>
    <row r="179" ht="15">
      <c r="H179" s="4" t="s">
        <v>241</v>
      </c>
    </row>
    <row r="180" ht="15">
      <c r="H180" s="4" t="s">
        <v>242</v>
      </c>
    </row>
  </sheetData>
  <sheetProtection/>
  <mergeCells count="9">
    <mergeCell ref="D23:D24"/>
    <mergeCell ref="B16:C16"/>
    <mergeCell ref="B27:C27"/>
    <mergeCell ref="B39:C39"/>
    <mergeCell ref="B26:C26"/>
    <mergeCell ref="B19:C19"/>
    <mergeCell ref="B23:C24"/>
    <mergeCell ref="B25:C25"/>
    <mergeCell ref="B35:C35"/>
  </mergeCells>
  <dataValidations count="4">
    <dataValidation type="list" allowBlank="1" showInputMessage="1" showErrorMessage="1" sqref="IV65535">
      <formula1>$K$15:$K$19</formula1>
    </dataValidation>
    <dataValidation type="list" allowBlank="1" showInputMessage="1" showErrorMessage="1" sqref="D65536">
      <formula1>$O$15:$O$26</formula1>
    </dataValidation>
    <dataValidation type="list" allowBlank="1" showInputMessage="1" showErrorMessage="1" sqref="IV65528 D65528">
      <formula1>$I$15:$I$17</formula1>
    </dataValidation>
    <dataValidation type="list" allowBlank="1" showInputMessage="1" showErrorMessage="1" sqref="IV65529:IV65533 D65529:D65533">
      <formula1>$H$15:$H$180</formula1>
    </dataValidation>
  </dataValidations>
  <hyperlinks>
    <hyperlink ref="D36" r:id="rId1" display="http://www.climatechange.gov.mn"/>
    <hyperlink ref="D41" r:id="rId2" display="tuya.tserenbataa@undp.org"/>
    <hyperlink ref="D45" r:id="rId3" display="tuvshin_eko@yahoo.com "/>
    <hyperlink ref="D49" r:id="rId4" display="chimeg.junai@undp.org"/>
    <hyperlink ref="D53" r:id="rId5" display="battsereg@mne.gov.mn"/>
  </hyperlinks>
  <printOptions/>
  <pageMargins left="0.7" right="0.7" top="0.75" bottom="0.75" header="0.3" footer="0.3"/>
  <pageSetup horizontalDpi="600" verticalDpi="600" orientation="landscape" r:id="rId6"/>
</worksheet>
</file>

<file path=xl/worksheets/sheet2.xml><?xml version="1.0" encoding="utf-8"?>
<worksheet xmlns="http://schemas.openxmlformats.org/spreadsheetml/2006/main" xmlns:r="http://schemas.openxmlformats.org/officeDocument/2006/relationships">
  <dimension ref="B2:O71"/>
  <sheetViews>
    <sheetView zoomScalePageLayoutView="0" workbookViewId="0" topLeftCell="A52">
      <selection activeCell="E10" sqref="E10:F10"/>
    </sheetView>
  </sheetViews>
  <sheetFormatPr defaultColWidth="9.140625" defaultRowHeight="15"/>
  <cols>
    <col min="1" max="1" width="1.421875" style="18" customWidth="1"/>
    <col min="2" max="2" width="1.57421875" style="17" customWidth="1"/>
    <col min="3" max="3" width="10.28125" style="17" customWidth="1"/>
    <col min="4" max="4" width="21.00390625" style="17" customWidth="1"/>
    <col min="5" max="5" width="57.8515625" style="18" customWidth="1"/>
    <col min="6" max="6" width="29.8515625" style="18" customWidth="1"/>
    <col min="7" max="7" width="11.00390625" style="18" customWidth="1"/>
    <col min="8" max="8" width="0.9921875" style="18" customWidth="1"/>
    <col min="9" max="9" width="1.421875" style="18" customWidth="1"/>
    <col min="10" max="10" width="9.140625" style="18" customWidth="1"/>
    <col min="11" max="13" width="18.140625" style="18" customWidth="1"/>
    <col min="14" max="14" width="18.28125" style="18" customWidth="1"/>
    <col min="15" max="15" width="9.28125" style="18" customWidth="1"/>
    <col min="16" max="16384" width="9.140625" style="18" customWidth="1"/>
  </cols>
  <sheetData>
    <row r="1" ht="15.75" thickBot="1"/>
    <row r="2" spans="2:8" ht="15.75" thickBot="1">
      <c r="B2" s="60"/>
      <c r="C2" s="61"/>
      <c r="D2" s="61"/>
      <c r="E2" s="62"/>
      <c r="F2" s="62"/>
      <c r="G2" s="62"/>
      <c r="H2" s="63"/>
    </row>
    <row r="3" spans="2:8" ht="21" thickBot="1">
      <c r="B3" s="64"/>
      <c r="C3" s="555" t="s">
        <v>243</v>
      </c>
      <c r="D3" s="556"/>
      <c r="E3" s="556"/>
      <c r="F3" s="556"/>
      <c r="G3" s="557"/>
      <c r="H3" s="65"/>
    </row>
    <row r="4" spans="2:8" ht="15">
      <c r="B4" s="571"/>
      <c r="C4" s="572"/>
      <c r="D4" s="572"/>
      <c r="E4" s="572"/>
      <c r="F4" s="572"/>
      <c r="G4" s="67"/>
      <c r="H4" s="65"/>
    </row>
    <row r="5" spans="2:8" ht="15">
      <c r="B5" s="66"/>
      <c r="C5" s="570"/>
      <c r="D5" s="570"/>
      <c r="E5" s="570"/>
      <c r="F5" s="570"/>
      <c r="G5" s="67"/>
      <c r="H5" s="65"/>
    </row>
    <row r="6" spans="2:8" ht="15">
      <c r="B6" s="66"/>
      <c r="C6" s="489"/>
      <c r="D6" s="46"/>
      <c r="E6" s="43"/>
      <c r="F6" s="67"/>
      <c r="G6" s="67"/>
      <c r="H6" s="65"/>
    </row>
    <row r="7" spans="2:8" ht="15">
      <c r="B7" s="66"/>
      <c r="C7" s="551" t="s">
        <v>244</v>
      </c>
      <c r="D7" s="551"/>
      <c r="E7" s="44"/>
      <c r="F7" s="67"/>
      <c r="G7" s="67"/>
      <c r="H7" s="65"/>
    </row>
    <row r="8" spans="2:8" ht="27.75" customHeight="1" thickBot="1">
      <c r="B8" s="66"/>
      <c r="C8" s="574" t="s">
        <v>245</v>
      </c>
      <c r="D8" s="574"/>
      <c r="E8" s="574"/>
      <c r="F8" s="574"/>
      <c r="G8" s="67"/>
      <c r="H8" s="65"/>
    </row>
    <row r="9" spans="2:11" ht="49.5" customHeight="1" thickBot="1">
      <c r="B9" s="66"/>
      <c r="C9" s="551" t="s">
        <v>246</v>
      </c>
      <c r="D9" s="551"/>
      <c r="E9" s="231">
        <v>691012</v>
      </c>
      <c r="F9" s="232" t="s">
        <v>247</v>
      </c>
      <c r="G9" s="67"/>
      <c r="H9" s="65"/>
      <c r="K9" s="19"/>
    </row>
    <row r="10" spans="2:8" ht="81.75" customHeight="1" thickBot="1">
      <c r="B10" s="66"/>
      <c r="C10" s="551" t="s">
        <v>248</v>
      </c>
      <c r="D10" s="551"/>
      <c r="E10" s="561" t="s">
        <v>249</v>
      </c>
      <c r="F10" s="562"/>
      <c r="G10" s="67"/>
      <c r="H10" s="65"/>
    </row>
    <row r="11" spans="2:8" ht="15.75" thickBot="1">
      <c r="B11" s="66"/>
      <c r="C11" s="46"/>
      <c r="D11" s="46"/>
      <c r="E11" s="67"/>
      <c r="F11" s="67"/>
      <c r="G11" s="67"/>
      <c r="H11" s="65"/>
    </row>
    <row r="12" spans="2:8" ht="18.75" customHeight="1" thickBot="1">
      <c r="B12" s="66"/>
      <c r="C12" s="551" t="s">
        <v>250</v>
      </c>
      <c r="D12" s="551"/>
      <c r="E12" s="559"/>
      <c r="F12" s="560"/>
      <c r="G12" s="67"/>
      <c r="H12" s="65"/>
    </row>
    <row r="13" spans="2:8" ht="15" customHeight="1">
      <c r="B13" s="66"/>
      <c r="C13" s="573" t="s">
        <v>251</v>
      </c>
      <c r="D13" s="573"/>
      <c r="E13" s="573"/>
      <c r="F13" s="573"/>
      <c r="G13" s="67"/>
      <c r="H13" s="65"/>
    </row>
    <row r="14" spans="2:8" ht="15" customHeight="1">
      <c r="B14" s="66"/>
      <c r="C14" s="124"/>
      <c r="D14" s="124"/>
      <c r="E14" s="124"/>
      <c r="F14" s="124"/>
      <c r="G14" s="67"/>
      <c r="H14" s="65"/>
    </row>
    <row r="15" spans="2:15" ht="15.75" thickBot="1">
      <c r="B15" s="66"/>
      <c r="C15" s="551" t="s">
        <v>252</v>
      </c>
      <c r="D15" s="551"/>
      <c r="E15" s="67"/>
      <c r="F15" s="67"/>
      <c r="G15" s="67"/>
      <c r="H15" s="65"/>
      <c r="J15" s="19"/>
      <c r="K15" s="19"/>
      <c r="L15" s="19"/>
      <c r="M15" s="19"/>
      <c r="N15" s="19"/>
      <c r="O15" s="19"/>
    </row>
    <row r="16" spans="2:15" ht="49.5" customHeight="1" thickBot="1">
      <c r="B16" s="66"/>
      <c r="C16" s="551" t="s">
        <v>253</v>
      </c>
      <c r="D16" s="551"/>
      <c r="E16" s="235" t="s">
        <v>254</v>
      </c>
      <c r="F16" s="93" t="s">
        <v>255</v>
      </c>
      <c r="G16" s="67"/>
      <c r="H16" s="65"/>
      <c r="J16" s="19"/>
      <c r="K16" s="484"/>
      <c r="L16" s="484"/>
      <c r="M16" s="484"/>
      <c r="N16" s="484"/>
      <c r="O16" s="19"/>
    </row>
    <row r="17" spans="2:15" ht="34.5" customHeight="1">
      <c r="B17" s="66"/>
      <c r="C17" s="46"/>
      <c r="D17" s="46"/>
      <c r="E17" s="233" t="s">
        <v>256</v>
      </c>
      <c r="F17" s="234">
        <f>F20+F18</f>
        <v>30577.09</v>
      </c>
      <c r="G17" s="67"/>
      <c r="H17" s="65"/>
      <c r="J17" s="19"/>
      <c r="K17" s="21"/>
      <c r="L17" s="21"/>
      <c r="M17" s="21"/>
      <c r="N17" s="21"/>
      <c r="O17" s="19"/>
    </row>
    <row r="18" spans="2:15" ht="51.75">
      <c r="B18" s="66"/>
      <c r="C18" s="46"/>
      <c r="D18" s="46"/>
      <c r="E18" s="236" t="s">
        <v>257</v>
      </c>
      <c r="F18" s="237">
        <f>4271.36</f>
        <v>4271.36</v>
      </c>
      <c r="G18" s="67"/>
      <c r="H18" s="65"/>
      <c r="J18" s="19"/>
      <c r="K18" s="21"/>
      <c r="L18" s="21"/>
      <c r="M18" s="21"/>
      <c r="N18" s="21"/>
      <c r="O18" s="19"/>
    </row>
    <row r="19" spans="2:15" ht="26.25">
      <c r="B19" s="66"/>
      <c r="C19" s="46"/>
      <c r="D19" s="46"/>
      <c r="E19" s="236" t="s">
        <v>258</v>
      </c>
      <c r="F19" s="238"/>
      <c r="G19" s="67"/>
      <c r="H19" s="65"/>
      <c r="J19" s="19"/>
      <c r="K19" s="21"/>
      <c r="L19" s="21"/>
      <c r="M19" s="21"/>
      <c r="N19" s="21"/>
      <c r="O19" s="19"/>
    </row>
    <row r="20" spans="2:15" ht="39.75" thickBot="1">
      <c r="B20" s="66"/>
      <c r="C20" s="46"/>
      <c r="D20" s="46"/>
      <c r="E20" s="236" t="s">
        <v>259</v>
      </c>
      <c r="F20" s="239">
        <f>1441.33+1670.22+1642.75+9142.18+1614.14+1627.83+2022.69+3341.7+125.81+1662.63+1606.43+408.02</f>
        <v>26305.73</v>
      </c>
      <c r="G20" s="67"/>
      <c r="H20" s="65"/>
      <c r="J20" s="19"/>
      <c r="K20" s="21"/>
      <c r="L20" s="21"/>
      <c r="M20" s="21"/>
      <c r="N20" s="21"/>
      <c r="O20" s="19"/>
    </row>
    <row r="21" spans="2:15" ht="45">
      <c r="B21" s="66"/>
      <c r="C21" s="46"/>
      <c r="D21" s="46"/>
      <c r="E21" s="240" t="s">
        <v>260</v>
      </c>
      <c r="F21" s="242">
        <f>F22+F23+F24+F25</f>
        <v>566843.8400000001</v>
      </c>
      <c r="G21" s="67"/>
      <c r="H21" s="65"/>
      <c r="J21" s="19"/>
      <c r="K21" s="21"/>
      <c r="L21" s="21"/>
      <c r="M21" s="21"/>
      <c r="N21" s="21"/>
      <c r="O21" s="19"/>
    </row>
    <row r="22" spans="2:15" ht="39">
      <c r="B22" s="66"/>
      <c r="C22" s="46"/>
      <c r="D22" s="46"/>
      <c r="E22" s="236" t="s">
        <v>261</v>
      </c>
      <c r="F22" s="237">
        <f>109.36+8796.18+10503.14+11809.05</f>
        <v>31217.73</v>
      </c>
      <c r="G22" s="67"/>
      <c r="H22" s="65"/>
      <c r="J22" s="19"/>
      <c r="K22" s="21"/>
      <c r="L22" s="21"/>
      <c r="M22" s="21"/>
      <c r="N22" s="21"/>
      <c r="O22" s="19"/>
    </row>
    <row r="23" spans="2:15" ht="26.25">
      <c r="B23" s="66"/>
      <c r="C23" s="46"/>
      <c r="D23" s="46"/>
      <c r="E23" s="236" t="s">
        <v>262</v>
      </c>
      <c r="F23" s="237">
        <f>17762.94+4624.87+5016.46+4260.44+7734.34+28247.25+3039.96+16944.78+4809.05</f>
        <v>92440.09</v>
      </c>
      <c r="G23" s="67"/>
      <c r="H23" s="65"/>
      <c r="J23" s="19"/>
      <c r="K23" s="21"/>
      <c r="L23" s="21"/>
      <c r="M23" s="21"/>
      <c r="N23" s="21"/>
      <c r="O23" s="19"/>
    </row>
    <row r="24" spans="2:15" ht="27" thickBot="1">
      <c r="B24" s="66"/>
      <c r="C24" s="46"/>
      <c r="D24" s="46"/>
      <c r="E24" s="236" t="s">
        <v>263</v>
      </c>
      <c r="F24" s="239">
        <f>13803.81+18566.69+7530.64+9447.71+12522.1+8418.5+5258.11+30689.22+4810.2+6973.38+12225.51+1732.63+30182.76+5022.1+2125.2+80.42+2089.79+19767.93+14840.6+19781.33</f>
        <v>225868.63000000006</v>
      </c>
      <c r="G24" s="67"/>
      <c r="H24" s="65"/>
      <c r="J24" s="19"/>
      <c r="K24" s="21"/>
      <c r="L24" s="21"/>
      <c r="M24" s="21"/>
      <c r="N24" s="21"/>
      <c r="O24" s="19"/>
    </row>
    <row r="25" spans="2:15" ht="39">
      <c r="B25" s="66"/>
      <c r="C25" s="46"/>
      <c r="D25" s="46"/>
      <c r="E25" s="236" t="s">
        <v>264</v>
      </c>
      <c r="F25" s="241">
        <f>10340.28+13322.88+303.03+993.83+10189.31+10170.25+58.29+6085.21+9993.08+2968.95+8129.59+2783.01+1822.83+29.07+20026.71+2768.28+2256.9+8764.71+19238.26+10294.19+1469.44+4272.93+11354.52+9813.75+5025.13+27725.86+7937.34+585.2+8594.56</f>
        <v>217317.38999999998</v>
      </c>
      <c r="G25" s="67"/>
      <c r="H25" s="65"/>
      <c r="J25" s="19"/>
      <c r="K25" s="21"/>
      <c r="L25" s="21"/>
      <c r="M25" s="21"/>
      <c r="N25" s="21"/>
      <c r="O25" s="19"/>
    </row>
    <row r="26" spans="2:15" ht="45">
      <c r="B26" s="66"/>
      <c r="C26" s="46"/>
      <c r="D26" s="46"/>
      <c r="E26" s="240" t="s">
        <v>265</v>
      </c>
      <c r="F26" s="245">
        <f>F27+F28+F29</f>
        <v>44730.399999999994</v>
      </c>
      <c r="G26" s="67"/>
      <c r="H26" s="65"/>
      <c r="J26" s="19"/>
      <c r="K26" s="21"/>
      <c r="L26" s="21"/>
      <c r="M26" s="21"/>
      <c r="N26" s="21"/>
      <c r="O26" s="19"/>
    </row>
    <row r="27" spans="2:15" ht="39">
      <c r="B27" s="66"/>
      <c r="C27" s="46"/>
      <c r="D27" s="46"/>
      <c r="E27" s="246" t="s">
        <v>266</v>
      </c>
      <c r="F27" s="237"/>
      <c r="G27" s="67"/>
      <c r="H27" s="65"/>
      <c r="J27" s="19"/>
      <c r="K27" s="21"/>
      <c r="L27" s="21"/>
      <c r="M27" s="21"/>
      <c r="N27" s="21"/>
      <c r="O27" s="19"/>
    </row>
    <row r="28" spans="2:15" ht="39">
      <c r="B28" s="66"/>
      <c r="C28" s="46"/>
      <c r="D28" s="244"/>
      <c r="E28" s="247" t="s">
        <v>267</v>
      </c>
      <c r="F28" s="238"/>
      <c r="G28" s="67"/>
      <c r="H28" s="65"/>
      <c r="J28" s="19"/>
      <c r="K28" s="21"/>
      <c r="L28" s="21"/>
      <c r="M28" s="21"/>
      <c r="N28" s="21"/>
      <c r="O28" s="19"/>
    </row>
    <row r="29" spans="2:15" ht="27" thickBot="1">
      <c r="B29" s="66"/>
      <c r="C29" s="46"/>
      <c r="D29" s="244"/>
      <c r="E29" s="252" t="s">
        <v>268</v>
      </c>
      <c r="F29" s="250">
        <f>1670.22+1044.93+821.14+1642.75+543.68+307.45+1160.72+926.83+8735.99-897.55+1920.08+2605.03+1909.45+21931.66+408.02</f>
        <v>44730.399999999994</v>
      </c>
      <c r="G29" s="67"/>
      <c r="H29" s="65"/>
      <c r="J29" s="19"/>
      <c r="K29" s="21"/>
      <c r="L29" s="21"/>
      <c r="M29" s="21"/>
      <c r="N29" s="21"/>
      <c r="O29" s="19"/>
    </row>
    <row r="30" spans="2:15" ht="15">
      <c r="B30" s="66"/>
      <c r="C30" s="46"/>
      <c r="D30" s="244"/>
      <c r="E30" s="20" t="s">
        <v>269</v>
      </c>
      <c r="F30" s="237">
        <f>9705.65+3717.19+5052.9+548.08+8198.71+2500.67+2219+21889-8349.63</f>
        <v>45481.57</v>
      </c>
      <c r="G30" s="67"/>
      <c r="H30" s="65"/>
      <c r="J30" s="19"/>
      <c r="K30" s="21"/>
      <c r="L30" s="21"/>
      <c r="M30" s="21"/>
      <c r="N30" s="21"/>
      <c r="O30" s="19"/>
    </row>
    <row r="31" spans="2:15" ht="15">
      <c r="B31" s="66"/>
      <c r="C31" s="46"/>
      <c r="D31" s="244"/>
      <c r="E31" s="22" t="s">
        <v>270</v>
      </c>
      <c r="F31" s="248">
        <v>3379</v>
      </c>
      <c r="G31" s="67"/>
      <c r="H31" s="65"/>
      <c r="J31" s="19"/>
      <c r="K31" s="21"/>
      <c r="L31" s="21"/>
      <c r="M31" s="21"/>
      <c r="N31" s="21"/>
      <c r="O31" s="19"/>
    </row>
    <row r="32" spans="2:15" ht="15.75" thickBot="1">
      <c r="B32" s="66"/>
      <c r="C32" s="46"/>
      <c r="D32" s="46"/>
      <c r="E32" s="117" t="s">
        <v>271</v>
      </c>
      <c r="F32" s="251"/>
      <c r="G32" s="67"/>
      <c r="H32" s="65"/>
      <c r="J32" s="19"/>
      <c r="K32" s="21"/>
      <c r="L32" s="21"/>
      <c r="M32" s="21"/>
      <c r="N32" s="21"/>
      <c r="O32" s="19"/>
    </row>
    <row r="33" spans="2:15" ht="15.75" thickBot="1">
      <c r="B33" s="66"/>
      <c r="C33" s="46"/>
      <c r="D33" s="46"/>
      <c r="E33" s="118" t="s">
        <v>272</v>
      </c>
      <c r="F33" s="249">
        <f>F26+F21+F17+F30+F31</f>
        <v>691011.9</v>
      </c>
      <c r="G33" s="67"/>
      <c r="H33" s="65"/>
      <c r="J33" s="19"/>
      <c r="K33" s="21"/>
      <c r="L33" s="21"/>
      <c r="M33" s="21"/>
      <c r="N33" s="21"/>
      <c r="O33" s="19"/>
    </row>
    <row r="34" spans="2:15" ht="15">
      <c r="B34" s="66"/>
      <c r="C34" s="46"/>
      <c r="D34" s="46"/>
      <c r="E34" s="67"/>
      <c r="F34" s="67"/>
      <c r="G34" s="67"/>
      <c r="H34" s="65"/>
      <c r="J34" s="19"/>
      <c r="K34" s="19"/>
      <c r="L34" s="19"/>
      <c r="M34" s="19"/>
      <c r="N34" s="19"/>
      <c r="O34" s="19"/>
    </row>
    <row r="35" spans="2:15" ht="34.5" customHeight="1" thickBot="1">
      <c r="B35" s="66"/>
      <c r="C35" s="551" t="s">
        <v>273</v>
      </c>
      <c r="D35" s="551"/>
      <c r="E35" s="67"/>
      <c r="F35" s="67"/>
      <c r="G35" s="67"/>
      <c r="H35" s="65"/>
      <c r="J35" s="19"/>
      <c r="K35" s="19"/>
      <c r="L35" s="19"/>
      <c r="M35" s="19"/>
      <c r="N35" s="19"/>
      <c r="O35" s="19"/>
    </row>
    <row r="36" spans="2:8" ht="49.5" customHeight="1" thickBot="1">
      <c r="B36" s="66"/>
      <c r="C36" s="551" t="s">
        <v>274</v>
      </c>
      <c r="D36" s="551"/>
      <c r="E36" s="103" t="s">
        <v>254</v>
      </c>
      <c r="F36" s="119" t="s">
        <v>275</v>
      </c>
      <c r="G36" s="267" t="s">
        <v>276</v>
      </c>
      <c r="H36" s="65"/>
    </row>
    <row r="37" spans="2:8" ht="42.75">
      <c r="B37" s="66"/>
      <c r="C37" s="46"/>
      <c r="D37" s="46"/>
      <c r="E37" s="253" t="s">
        <v>256</v>
      </c>
      <c r="F37" s="255">
        <f>SUM(F38:F40)</f>
        <v>104300</v>
      </c>
      <c r="G37" s="262">
        <v>42735</v>
      </c>
      <c r="H37" s="65"/>
    </row>
    <row r="38" spans="2:8" ht="51.75">
      <c r="B38" s="66"/>
      <c r="C38" s="46"/>
      <c r="D38" s="46"/>
      <c r="E38" s="236" t="s">
        <v>257</v>
      </c>
      <c r="F38" s="256"/>
      <c r="G38" s="263"/>
      <c r="H38" s="65"/>
    </row>
    <row r="39" spans="2:8" ht="26.25">
      <c r="B39" s="66"/>
      <c r="C39" s="46"/>
      <c r="D39" s="46"/>
      <c r="E39" s="236" t="s">
        <v>277</v>
      </c>
      <c r="F39" s="257"/>
      <c r="G39" s="263"/>
      <c r="H39" s="65"/>
    </row>
    <row r="40" spans="2:8" ht="39.75" thickBot="1">
      <c r="B40" s="66"/>
      <c r="C40" s="46"/>
      <c r="D40" s="46"/>
      <c r="E40" s="254" t="s">
        <v>278</v>
      </c>
      <c r="F40" s="258">
        <v>104300</v>
      </c>
      <c r="G40" s="264"/>
      <c r="H40" s="65"/>
    </row>
    <row r="41" spans="2:8" ht="42.75">
      <c r="B41" s="66"/>
      <c r="C41" s="46"/>
      <c r="D41" s="46"/>
      <c r="E41" s="253" t="s">
        <v>260</v>
      </c>
      <c r="F41" s="255">
        <f>F42+F43+F44+F45</f>
        <v>599850</v>
      </c>
      <c r="G41" s="262">
        <v>42735</v>
      </c>
      <c r="H41" s="65"/>
    </row>
    <row r="42" spans="2:8" ht="39">
      <c r="B42" s="66"/>
      <c r="C42" s="46"/>
      <c r="D42" s="46"/>
      <c r="E42" s="236" t="s">
        <v>261</v>
      </c>
      <c r="F42" s="256">
        <v>13000</v>
      </c>
      <c r="G42" s="263"/>
      <c r="H42" s="65"/>
    </row>
    <row r="43" spans="2:8" ht="26.25">
      <c r="B43" s="66"/>
      <c r="C43" s="46"/>
      <c r="D43" s="46"/>
      <c r="E43" s="236" t="s">
        <v>262</v>
      </c>
      <c r="F43" s="256">
        <v>17000</v>
      </c>
      <c r="G43" s="263"/>
      <c r="H43" s="65"/>
    </row>
    <row r="44" spans="2:8" ht="26.25">
      <c r="B44" s="66"/>
      <c r="C44" s="46"/>
      <c r="D44" s="46"/>
      <c r="E44" s="236" t="s">
        <v>263</v>
      </c>
      <c r="F44" s="256">
        <f>599850-13000-17000-154850</f>
        <v>415000</v>
      </c>
      <c r="G44" s="263"/>
      <c r="H44" s="65"/>
    </row>
    <row r="45" spans="2:8" ht="39.75" thickBot="1">
      <c r="B45" s="66"/>
      <c r="C45" s="46"/>
      <c r="D45" s="46"/>
      <c r="E45" s="254" t="s">
        <v>279</v>
      </c>
      <c r="F45" s="258">
        <v>154850</v>
      </c>
      <c r="G45" s="265"/>
      <c r="H45" s="65"/>
    </row>
    <row r="46" spans="2:8" ht="57">
      <c r="B46" s="66"/>
      <c r="C46" s="46"/>
      <c r="D46" s="46"/>
      <c r="E46" s="253" t="s">
        <v>265</v>
      </c>
      <c r="F46" s="259">
        <f>F47+F48+F49</f>
        <v>111300</v>
      </c>
      <c r="G46" s="262">
        <v>42735</v>
      </c>
      <c r="H46" s="65"/>
    </row>
    <row r="47" spans="2:8" ht="28.5" customHeight="1">
      <c r="B47" s="66"/>
      <c r="C47" s="46"/>
      <c r="D47" s="46"/>
      <c r="E47" s="236" t="s">
        <v>266</v>
      </c>
      <c r="F47" s="256">
        <v>36000</v>
      </c>
      <c r="G47" s="263"/>
      <c r="H47" s="65"/>
    </row>
    <row r="48" spans="2:8" ht="39">
      <c r="B48" s="66"/>
      <c r="C48" s="46"/>
      <c r="D48" s="46"/>
      <c r="E48" s="236" t="s">
        <v>267</v>
      </c>
      <c r="F48" s="256">
        <v>8000</v>
      </c>
      <c r="G48" s="263"/>
      <c r="H48" s="65"/>
    </row>
    <row r="49" spans="2:8" ht="27" thickBot="1">
      <c r="B49" s="66"/>
      <c r="C49" s="46"/>
      <c r="D49" s="46"/>
      <c r="E49" s="254" t="s">
        <v>268</v>
      </c>
      <c r="F49" s="258">
        <f>111300-36000-8000</f>
        <v>67300</v>
      </c>
      <c r="G49" s="264"/>
      <c r="H49" s="65"/>
    </row>
    <row r="50" spans="2:8" ht="15.75" thickBot="1">
      <c r="B50" s="66"/>
      <c r="C50" s="46"/>
      <c r="D50" s="46"/>
      <c r="E50" s="243" t="s">
        <v>269</v>
      </c>
      <c r="F50" s="260">
        <v>107350</v>
      </c>
      <c r="G50" s="262">
        <v>42735</v>
      </c>
      <c r="H50" s="65"/>
    </row>
    <row r="51" spans="2:8" ht="15.75" thickBot="1">
      <c r="B51" s="66"/>
      <c r="C51" s="46"/>
      <c r="D51" s="46"/>
      <c r="E51" s="118" t="s">
        <v>272</v>
      </c>
      <c r="F51" s="261">
        <f>F37+F41+F46+F50</f>
        <v>922800</v>
      </c>
      <c r="G51" s="266"/>
      <c r="H51" s="65"/>
    </row>
    <row r="52" spans="2:8" ht="15">
      <c r="B52" s="66"/>
      <c r="C52" s="46"/>
      <c r="D52" s="46"/>
      <c r="E52" s="67"/>
      <c r="F52" s="67"/>
      <c r="G52" s="67"/>
      <c r="H52" s="65"/>
    </row>
    <row r="53" spans="2:8" ht="34.5" customHeight="1" thickBot="1">
      <c r="B53" s="66"/>
      <c r="C53" s="551" t="s">
        <v>280</v>
      </c>
      <c r="D53" s="551"/>
      <c r="E53" s="551"/>
      <c r="F53" s="551"/>
      <c r="G53" s="120"/>
      <c r="H53" s="65"/>
    </row>
    <row r="54" spans="2:8" ht="63.75" customHeight="1" thickBot="1">
      <c r="B54" s="66"/>
      <c r="C54" s="551" t="s">
        <v>281</v>
      </c>
      <c r="D54" s="551"/>
      <c r="E54" s="268" t="s">
        <v>282</v>
      </c>
      <c r="F54" s="269"/>
      <c r="G54" s="67"/>
      <c r="H54" s="65"/>
    </row>
    <row r="55" spans="2:8" ht="15.75" thickBot="1">
      <c r="B55" s="66"/>
      <c r="C55" s="558"/>
      <c r="D55" s="558"/>
      <c r="E55" s="558"/>
      <c r="F55" s="558"/>
      <c r="G55" s="67"/>
      <c r="H55" s="65"/>
    </row>
    <row r="56" spans="2:8" ht="59.25" customHeight="1" thickBot="1">
      <c r="B56" s="66"/>
      <c r="C56" s="551" t="s">
        <v>283</v>
      </c>
      <c r="D56" s="551"/>
      <c r="E56" s="568"/>
      <c r="F56" s="569"/>
      <c r="G56" s="67"/>
      <c r="H56" s="65"/>
    </row>
    <row r="57" spans="2:8" ht="99.75" customHeight="1" thickBot="1">
      <c r="B57" s="66"/>
      <c r="C57" s="551" t="s">
        <v>284</v>
      </c>
      <c r="D57" s="551"/>
      <c r="E57" s="566"/>
      <c r="F57" s="567"/>
      <c r="G57" s="67"/>
      <c r="H57" s="65"/>
    </row>
    <row r="58" spans="2:8" ht="15">
      <c r="B58" s="66"/>
      <c r="C58" s="46"/>
      <c r="D58" s="46"/>
      <c r="E58" s="67"/>
      <c r="F58" s="67"/>
      <c r="G58" s="67"/>
      <c r="H58" s="65"/>
    </row>
    <row r="59" spans="2:8" ht="15.75" thickBot="1">
      <c r="B59" s="68"/>
      <c r="C59" s="564"/>
      <c r="D59" s="564"/>
      <c r="E59" s="69"/>
      <c r="F59" s="51"/>
      <c r="G59" s="51"/>
      <c r="H59" s="70"/>
    </row>
    <row r="60" spans="2:7" s="23" customFormat="1" ht="64.5" customHeight="1">
      <c r="B60" s="486"/>
      <c r="C60" s="563"/>
      <c r="D60" s="563"/>
      <c r="E60" s="565"/>
      <c r="F60" s="565"/>
      <c r="G60" s="10"/>
    </row>
    <row r="61" spans="2:7" ht="59.25" customHeight="1">
      <c r="B61" s="486"/>
      <c r="C61" s="483"/>
      <c r="D61" s="483"/>
      <c r="E61" s="21"/>
      <c r="F61" s="21"/>
      <c r="G61" s="10"/>
    </row>
    <row r="62" spans="2:7" ht="49.5" customHeight="1">
      <c r="B62" s="486"/>
      <c r="C62" s="552"/>
      <c r="D62" s="552"/>
      <c r="E62" s="554"/>
      <c r="F62" s="554"/>
      <c r="G62" s="10"/>
    </row>
    <row r="63" spans="2:7" ht="99.75" customHeight="1">
      <c r="B63" s="486"/>
      <c r="C63" s="552"/>
      <c r="D63" s="552"/>
      <c r="E63" s="553"/>
      <c r="F63" s="553"/>
      <c r="G63" s="10"/>
    </row>
    <row r="64" spans="2:7" ht="15">
      <c r="B64" s="486"/>
      <c r="C64" s="486"/>
      <c r="D64" s="486"/>
      <c r="E64" s="10"/>
      <c r="F64" s="10"/>
      <c r="G64" s="10"/>
    </row>
    <row r="65" spans="2:7" ht="15">
      <c r="B65" s="486"/>
      <c r="C65" s="563"/>
      <c r="D65" s="563"/>
      <c r="E65" s="10"/>
      <c r="F65" s="10"/>
      <c r="G65" s="10"/>
    </row>
    <row r="66" spans="2:7" ht="49.5" customHeight="1">
      <c r="B66" s="486"/>
      <c r="C66" s="563"/>
      <c r="D66" s="563"/>
      <c r="E66" s="553"/>
      <c r="F66" s="553"/>
      <c r="G66" s="10"/>
    </row>
    <row r="67" spans="2:7" ht="99.75" customHeight="1">
      <c r="B67" s="486"/>
      <c r="C67" s="552"/>
      <c r="D67" s="552"/>
      <c r="E67" s="553"/>
      <c r="F67" s="553"/>
      <c r="G67" s="10"/>
    </row>
    <row r="68" spans="2:7" ht="15">
      <c r="B68" s="486"/>
      <c r="C68" s="24"/>
      <c r="D68" s="486"/>
      <c r="E68" s="25"/>
      <c r="F68" s="10"/>
      <c r="G68" s="10"/>
    </row>
    <row r="69" spans="2:7" ht="15">
      <c r="B69" s="486"/>
      <c r="C69" s="24"/>
      <c r="D69" s="24"/>
      <c r="E69" s="25"/>
      <c r="F69" s="25"/>
      <c r="G69" s="9"/>
    </row>
    <row r="70" spans="5:6" ht="15">
      <c r="E70" s="26"/>
      <c r="F70" s="26"/>
    </row>
    <row r="71" spans="5:6" ht="15">
      <c r="E71" s="26"/>
      <c r="F71" s="26"/>
    </row>
  </sheetData>
  <sheetProtection/>
  <mergeCells count="34">
    <mergeCell ref="C5:F5"/>
    <mergeCell ref="B4:F4"/>
    <mergeCell ref="C16:D16"/>
    <mergeCell ref="C7:D7"/>
    <mergeCell ref="C15:D15"/>
    <mergeCell ref="C13:F13"/>
    <mergeCell ref="C8:F8"/>
    <mergeCell ref="C12:D12"/>
    <mergeCell ref="C65:D65"/>
    <mergeCell ref="C59:D59"/>
    <mergeCell ref="C60:D60"/>
    <mergeCell ref="E60:F60"/>
    <mergeCell ref="E57:F57"/>
    <mergeCell ref="E56:F56"/>
    <mergeCell ref="C3:G3"/>
    <mergeCell ref="C55:F55"/>
    <mergeCell ref="C9:D9"/>
    <mergeCell ref="C10:D10"/>
    <mergeCell ref="C35:D35"/>
    <mergeCell ref="C36:D36"/>
    <mergeCell ref="C54:D54"/>
    <mergeCell ref="C53:F53"/>
    <mergeCell ref="E12:F12"/>
    <mergeCell ref="E10:F10"/>
    <mergeCell ref="C57:D57"/>
    <mergeCell ref="C56:D56"/>
    <mergeCell ref="C67:D67"/>
    <mergeCell ref="E66:F66"/>
    <mergeCell ref="E67:F67"/>
    <mergeCell ref="E63:F63"/>
    <mergeCell ref="E62:F62"/>
    <mergeCell ref="C62:D62"/>
    <mergeCell ref="C63:D63"/>
    <mergeCell ref="C66:D66"/>
  </mergeCells>
  <dataValidations count="2">
    <dataValidation type="whole" allowBlank="1" showInputMessage="1" showErrorMessage="1" sqref="E62 E56 E9">
      <formula1>-999999999</formula1>
      <formula2>999999999</formula2>
    </dataValidation>
    <dataValidation type="list" allowBlank="1" showInputMessage="1" showErrorMessage="1" sqref="E66">
      <formula1>$K$72:$K$73</formula1>
    </dataValidation>
  </dataValidations>
  <printOptions/>
  <pageMargins left="0.25" right="0.25" top="0.18" bottom="0.19" header="0.17" footer="0.17"/>
  <pageSetup horizontalDpi="600" verticalDpi="600" orientation="portrait" scale="80" r:id="rId1"/>
</worksheet>
</file>

<file path=xl/worksheets/sheet3.xml><?xml version="1.0" encoding="utf-8"?>
<worksheet xmlns="http://schemas.openxmlformats.org/spreadsheetml/2006/main" xmlns:r="http://schemas.openxmlformats.org/officeDocument/2006/relationships">
  <dimension ref="B1:I31"/>
  <sheetViews>
    <sheetView view="pageBreakPreview" zoomScaleSheetLayoutView="100" zoomScalePageLayoutView="0" workbookViewId="0" topLeftCell="A16">
      <selection activeCell="E10" sqref="E10:F10"/>
    </sheetView>
  </sheetViews>
  <sheetFormatPr defaultColWidth="9.140625" defaultRowHeight="15"/>
  <cols>
    <col min="1" max="1" width="0.5625" style="0" customWidth="1"/>
    <col min="2" max="2" width="3.28125" style="0" customWidth="1"/>
    <col min="3" max="3" width="17.140625" style="0" customWidth="1"/>
    <col min="4" max="4" width="23.28125" style="0" customWidth="1"/>
    <col min="5" max="5" width="30.7109375" style="0" customWidth="1"/>
    <col min="6" max="6" width="58.7109375" style="0" customWidth="1"/>
    <col min="7" max="7" width="3.140625" style="0" customWidth="1"/>
    <col min="8" max="8" width="42.7109375" style="0" customWidth="1"/>
  </cols>
  <sheetData>
    <row r="1" spans="2:7" ht="9.75" customHeight="1" thickBot="1">
      <c r="B1" s="84"/>
      <c r="C1" s="85"/>
      <c r="D1" s="85"/>
      <c r="E1" s="85"/>
      <c r="F1" s="85"/>
      <c r="G1" s="86"/>
    </row>
    <row r="2" spans="2:7" ht="21" thickBot="1">
      <c r="B2" s="87"/>
      <c r="C2" s="555" t="s">
        <v>285</v>
      </c>
      <c r="D2" s="556"/>
      <c r="E2" s="556"/>
      <c r="F2" s="557"/>
      <c r="G2" s="53"/>
    </row>
    <row r="3" spans="2:7" ht="8.25" customHeight="1">
      <c r="B3" s="575"/>
      <c r="C3" s="576"/>
      <c r="D3" s="576"/>
      <c r="E3" s="576"/>
      <c r="F3" s="576"/>
      <c r="G3" s="53"/>
    </row>
    <row r="4" spans="2:7" ht="15">
      <c r="B4" s="54"/>
      <c r="C4" s="577" t="s">
        <v>286</v>
      </c>
      <c r="D4" s="577"/>
      <c r="E4" s="56"/>
      <c r="F4" s="55"/>
      <c r="G4" s="53"/>
    </row>
    <row r="5" spans="2:7" ht="15.75" thickBot="1">
      <c r="B5" s="54"/>
      <c r="C5" s="588" t="s">
        <v>287</v>
      </c>
      <c r="D5" s="588"/>
      <c r="E5" s="588"/>
      <c r="F5" s="588"/>
      <c r="G5" s="53"/>
    </row>
    <row r="6" spans="2:8" ht="15.75" thickBot="1">
      <c r="B6" s="54"/>
      <c r="C6" s="30" t="s">
        <v>288</v>
      </c>
      <c r="D6" s="31" t="s">
        <v>289</v>
      </c>
      <c r="E6" s="590" t="s">
        <v>290</v>
      </c>
      <c r="F6" s="591"/>
      <c r="G6" s="53"/>
      <c r="H6" s="270"/>
    </row>
    <row r="7" spans="2:9" ht="215.25" customHeight="1">
      <c r="B7" s="54"/>
      <c r="C7" s="32" t="s">
        <v>291</v>
      </c>
      <c r="D7" s="271" t="s">
        <v>292</v>
      </c>
      <c r="E7" s="604" t="s">
        <v>293</v>
      </c>
      <c r="F7" s="605"/>
      <c r="G7" s="55"/>
      <c r="H7" s="272"/>
      <c r="I7" s="273"/>
    </row>
    <row r="8" spans="2:9" ht="178.5" customHeight="1">
      <c r="B8" s="54"/>
      <c r="C8" s="33" t="s">
        <v>294</v>
      </c>
      <c r="D8" s="274" t="s">
        <v>295</v>
      </c>
      <c r="E8" s="592" t="s">
        <v>296</v>
      </c>
      <c r="F8" s="593"/>
      <c r="G8" s="53"/>
      <c r="H8" s="275"/>
      <c r="I8" s="276"/>
    </row>
    <row r="9" spans="2:9" ht="93.75" customHeight="1">
      <c r="B9" s="54"/>
      <c r="C9" s="33" t="s">
        <v>297</v>
      </c>
      <c r="D9" s="274" t="s">
        <v>298</v>
      </c>
      <c r="E9" s="592" t="s">
        <v>299</v>
      </c>
      <c r="F9" s="593"/>
      <c r="G9" s="53"/>
      <c r="H9" s="275"/>
      <c r="I9" s="276"/>
    </row>
    <row r="10" spans="2:9" ht="93.75" customHeight="1">
      <c r="B10" s="54"/>
      <c r="C10" s="33" t="s">
        <v>300</v>
      </c>
      <c r="D10" s="274" t="s">
        <v>301</v>
      </c>
      <c r="E10" s="594" t="s">
        <v>302</v>
      </c>
      <c r="F10" s="595"/>
      <c r="G10" s="53"/>
      <c r="H10" s="277"/>
      <c r="I10" s="276"/>
    </row>
    <row r="11" spans="2:9" ht="61.5" customHeight="1">
      <c r="B11" s="54"/>
      <c r="C11" s="33" t="s">
        <v>303</v>
      </c>
      <c r="D11" s="274" t="s">
        <v>298</v>
      </c>
      <c r="E11" s="592" t="s">
        <v>304</v>
      </c>
      <c r="F11" s="593"/>
      <c r="G11" s="53"/>
      <c r="H11" s="275"/>
      <c r="I11" s="276"/>
    </row>
    <row r="12" spans="2:9" ht="14.25" customHeight="1">
      <c r="B12" s="54"/>
      <c r="C12" s="33"/>
      <c r="D12" s="274"/>
      <c r="E12" s="596"/>
      <c r="F12" s="597"/>
      <c r="G12" s="53"/>
      <c r="H12" s="278"/>
      <c r="I12" s="276"/>
    </row>
    <row r="13" spans="2:9" ht="15" customHeight="1">
      <c r="B13" s="54"/>
      <c r="C13" s="33"/>
      <c r="D13" s="33"/>
      <c r="E13" s="598"/>
      <c r="F13" s="599"/>
      <c r="G13" s="53"/>
      <c r="H13" s="276"/>
      <c r="I13" s="276"/>
    </row>
    <row r="14" spans="2:9" ht="15" customHeight="1">
      <c r="B14" s="54"/>
      <c r="C14" s="33"/>
      <c r="D14" s="33"/>
      <c r="E14" s="583"/>
      <c r="F14" s="584"/>
      <c r="G14" s="53"/>
      <c r="H14" s="276"/>
      <c r="I14" s="276"/>
    </row>
    <row r="15" spans="2:9" ht="15" customHeight="1">
      <c r="B15" s="54"/>
      <c r="C15" s="33"/>
      <c r="D15" s="33"/>
      <c r="E15" s="600"/>
      <c r="F15" s="601"/>
      <c r="G15" s="53"/>
      <c r="H15" s="276"/>
      <c r="I15" s="276"/>
    </row>
    <row r="16" spans="2:9" ht="15" customHeight="1" thickBot="1">
      <c r="B16" s="54"/>
      <c r="C16" s="34"/>
      <c r="D16" s="34"/>
      <c r="E16" s="585"/>
      <c r="F16" s="586"/>
      <c r="G16" s="53"/>
      <c r="H16" s="276"/>
      <c r="I16" s="276"/>
    </row>
    <row r="17" spans="2:9" ht="10.5" customHeight="1">
      <c r="B17" s="54"/>
      <c r="C17" s="55"/>
      <c r="D17" s="55"/>
      <c r="E17" s="55"/>
      <c r="F17" s="55"/>
      <c r="G17" s="53"/>
      <c r="H17" s="276"/>
      <c r="I17" s="276"/>
    </row>
    <row r="18" spans="2:9" ht="15">
      <c r="B18" s="54"/>
      <c r="C18" s="602" t="s">
        <v>305</v>
      </c>
      <c r="D18" s="602"/>
      <c r="E18" s="602"/>
      <c r="F18" s="602"/>
      <c r="G18" s="53"/>
      <c r="H18" s="276"/>
      <c r="I18" s="276"/>
    </row>
    <row r="19" spans="2:9" ht="15.75" thickBot="1">
      <c r="B19" s="54"/>
      <c r="C19" s="603" t="s">
        <v>306</v>
      </c>
      <c r="D19" s="603"/>
      <c r="E19" s="603"/>
      <c r="F19" s="603"/>
      <c r="G19" s="53"/>
      <c r="H19" s="276"/>
      <c r="I19" s="276"/>
    </row>
    <row r="20" spans="2:9" ht="15.75" thickBot="1">
      <c r="B20" s="54"/>
      <c r="C20" s="30" t="s">
        <v>288</v>
      </c>
      <c r="D20" s="31" t="s">
        <v>289</v>
      </c>
      <c r="E20" s="590" t="s">
        <v>307</v>
      </c>
      <c r="F20" s="591"/>
      <c r="G20" s="53"/>
      <c r="H20" s="276"/>
      <c r="I20" s="276"/>
    </row>
    <row r="21" spans="2:9" ht="30.75" customHeight="1">
      <c r="B21" s="54"/>
      <c r="C21" s="271" t="s">
        <v>308</v>
      </c>
      <c r="D21" s="32"/>
      <c r="E21" s="581"/>
      <c r="F21" s="582"/>
      <c r="G21" s="53"/>
      <c r="H21" s="276"/>
      <c r="I21" s="276"/>
    </row>
    <row r="22" spans="2:9" ht="14.25" customHeight="1">
      <c r="B22" s="54"/>
      <c r="C22" s="33"/>
      <c r="D22" s="33"/>
      <c r="E22" s="583"/>
      <c r="F22" s="584"/>
      <c r="G22" s="53"/>
      <c r="H22" s="276"/>
      <c r="I22" s="276"/>
    </row>
    <row r="23" spans="2:9" ht="14.25" customHeight="1">
      <c r="B23" s="54"/>
      <c r="C23" s="33"/>
      <c r="D23" s="33"/>
      <c r="E23" s="583"/>
      <c r="F23" s="584"/>
      <c r="G23" s="53"/>
      <c r="H23" s="276"/>
      <c r="I23" s="276"/>
    </row>
    <row r="24" spans="2:9" ht="14.25" customHeight="1" thickBot="1">
      <c r="B24" s="54"/>
      <c r="C24" s="34"/>
      <c r="D24" s="34"/>
      <c r="E24" s="585"/>
      <c r="F24" s="586"/>
      <c r="G24" s="53"/>
      <c r="H24" s="276"/>
      <c r="I24" s="276"/>
    </row>
    <row r="25" spans="2:9" ht="15">
      <c r="B25" s="54"/>
      <c r="C25" s="55"/>
      <c r="D25" s="55"/>
      <c r="E25" s="55"/>
      <c r="F25" s="55"/>
      <c r="G25" s="53"/>
      <c r="H25" s="276"/>
      <c r="I25" s="276"/>
    </row>
    <row r="26" spans="2:9" ht="31.5" customHeight="1">
      <c r="B26" s="54"/>
      <c r="C26" s="587" t="s">
        <v>309</v>
      </c>
      <c r="D26" s="587"/>
      <c r="E26" s="587"/>
      <c r="F26" s="587"/>
      <c r="G26" s="53"/>
      <c r="H26" s="276"/>
      <c r="I26" s="276"/>
    </row>
    <row r="27" spans="2:9" ht="15.75" thickBot="1">
      <c r="B27" s="54"/>
      <c r="C27" s="588" t="s">
        <v>310</v>
      </c>
      <c r="D27" s="588"/>
      <c r="E27" s="589"/>
      <c r="F27" s="589"/>
      <c r="G27" s="53"/>
      <c r="H27" s="276"/>
      <c r="I27" s="276"/>
    </row>
    <row r="28" spans="2:9" ht="81.75" customHeight="1" thickBot="1">
      <c r="B28" s="54"/>
      <c r="C28" s="578" t="s">
        <v>311</v>
      </c>
      <c r="D28" s="579"/>
      <c r="E28" s="579"/>
      <c r="F28" s="580"/>
      <c r="G28" s="53"/>
      <c r="H28" s="276"/>
      <c r="I28" s="276"/>
    </row>
    <row r="29" spans="2:9" ht="15.75" thickBot="1">
      <c r="B29" s="57"/>
      <c r="C29" s="58"/>
      <c r="D29" s="58"/>
      <c r="E29" s="58"/>
      <c r="F29" s="58"/>
      <c r="G29" s="59"/>
      <c r="H29" s="276"/>
      <c r="I29" s="276"/>
    </row>
    <row r="30" spans="2:9" ht="15">
      <c r="B30" s="218"/>
      <c r="C30" s="7"/>
      <c r="D30" s="218"/>
      <c r="E30" s="7"/>
      <c r="F30" s="218"/>
      <c r="G30" s="218"/>
      <c r="H30" s="276"/>
      <c r="I30" s="276"/>
    </row>
    <row r="31" spans="2:7" ht="15">
      <c r="B31" s="218"/>
      <c r="C31" s="7"/>
      <c r="D31" s="7"/>
      <c r="E31" s="7"/>
      <c r="F31" s="7"/>
      <c r="G31" s="8"/>
    </row>
  </sheetData>
  <sheetProtection/>
  <mergeCells count="26">
    <mergeCell ref="C18:F18"/>
    <mergeCell ref="C19:F19"/>
    <mergeCell ref="E7:F7"/>
    <mergeCell ref="C2:F2"/>
    <mergeCell ref="B3:F3"/>
    <mergeCell ref="C4:D4"/>
    <mergeCell ref="C5:F5"/>
    <mergeCell ref="E6:F6"/>
    <mergeCell ref="E20:F20"/>
    <mergeCell ref="E8:F8"/>
    <mergeCell ref="E9:F9"/>
    <mergeCell ref="E10:F10"/>
    <mergeCell ref="E11:F11"/>
    <mergeCell ref="E12:F12"/>
    <mergeCell ref="E13:F13"/>
    <mergeCell ref="E14:F14"/>
    <mergeCell ref="E15:F15"/>
    <mergeCell ref="E16:F16"/>
    <mergeCell ref="C28:F28"/>
    <mergeCell ref="E21:F21"/>
    <mergeCell ref="E22:F22"/>
    <mergeCell ref="E23:F23"/>
    <mergeCell ref="E24:F24"/>
    <mergeCell ref="C26:F26"/>
    <mergeCell ref="C27:D27"/>
    <mergeCell ref="E27:F27"/>
  </mergeCells>
  <printOptions/>
  <pageMargins left="0.45" right="0.45" top="0.5" bottom="0.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X133"/>
  <sheetViews>
    <sheetView zoomScalePageLayoutView="0" workbookViewId="0" topLeftCell="A59">
      <selection activeCell="E9" sqref="E9:F9"/>
    </sheetView>
  </sheetViews>
  <sheetFormatPr defaultColWidth="9.140625" defaultRowHeight="15"/>
  <cols>
    <col min="1" max="1" width="3.421875" style="18" customWidth="1"/>
    <col min="2" max="2" width="15.57421875" style="18" customWidth="1"/>
    <col min="3" max="3" width="4.140625" style="17" customWidth="1"/>
    <col min="4" max="4" width="15.8515625" style="18" customWidth="1"/>
    <col min="5" max="5" width="34.28125" style="18" customWidth="1"/>
    <col min="6" max="6" width="101.7109375" style="18" customWidth="1"/>
    <col min="7" max="7" width="9.140625" style="279" customWidth="1"/>
    <col min="8" max="8" width="3.28125" style="18" customWidth="1"/>
    <col min="9" max="9" width="37.00390625" style="280" customWidth="1"/>
    <col min="10" max="10" width="40.7109375" style="18" customWidth="1"/>
    <col min="11" max="16384" width="9.140625" style="18" customWidth="1"/>
  </cols>
  <sheetData>
    <row r="1" spans="6:50" ht="15.75" thickBot="1">
      <c r="F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row>
    <row r="2" spans="2:50" ht="15.75" thickBot="1">
      <c r="B2" s="37"/>
      <c r="C2" s="38"/>
      <c r="D2" s="39"/>
      <c r="E2" s="39"/>
      <c r="F2" s="281"/>
      <c r="G2" s="282"/>
      <c r="H2" s="40"/>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row>
    <row r="3" spans="2:50" ht="15.75" thickBot="1">
      <c r="B3" s="99"/>
      <c r="C3" s="663" t="s">
        <v>312</v>
      </c>
      <c r="D3" s="664"/>
      <c r="E3" s="664"/>
      <c r="F3" s="664"/>
      <c r="G3" s="665"/>
      <c r="H3" s="283"/>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row>
    <row r="4" spans="2:50" ht="15" customHeight="1">
      <c r="B4" s="41"/>
      <c r="C4" s="666" t="s">
        <v>313</v>
      </c>
      <c r="D4" s="666"/>
      <c r="E4" s="666"/>
      <c r="F4" s="666"/>
      <c r="G4" s="666"/>
      <c r="H4" s="42"/>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row>
    <row r="5" spans="2:50" ht="15">
      <c r="B5" s="41"/>
      <c r="C5" s="489"/>
      <c r="D5" s="43"/>
      <c r="E5" s="43"/>
      <c r="F5" s="284"/>
      <c r="G5" s="285"/>
      <c r="H5" s="42"/>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row>
    <row r="6" spans="2:50" ht="48.75" customHeight="1">
      <c r="B6" s="286"/>
      <c r="C6" s="287"/>
      <c r="D6" s="288" t="s">
        <v>314</v>
      </c>
      <c r="E6" s="289" t="s">
        <v>315</v>
      </c>
      <c r="F6" s="289" t="s">
        <v>316</v>
      </c>
      <c r="G6" s="289" t="s">
        <v>317</v>
      </c>
      <c r="H6" s="42"/>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row>
    <row r="7" spans="2:50" ht="39.75" customHeight="1">
      <c r="B7" s="290" t="s">
        <v>318</v>
      </c>
      <c r="C7" s="287"/>
      <c r="D7" s="667" t="s">
        <v>319</v>
      </c>
      <c r="E7" s="667"/>
      <c r="F7" s="667"/>
      <c r="G7" s="667"/>
      <c r="H7" s="42"/>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row>
    <row r="8" spans="2:50" ht="30" customHeight="1">
      <c r="B8" s="286"/>
      <c r="C8" s="287"/>
      <c r="D8" s="668" t="s">
        <v>320</v>
      </c>
      <c r="E8" s="668"/>
      <c r="F8" s="668"/>
      <c r="G8" s="668"/>
      <c r="H8" s="42"/>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row>
    <row r="9" spans="2:50" ht="113.25" customHeight="1">
      <c r="B9" s="286"/>
      <c r="C9" s="287"/>
      <c r="D9" s="669" t="s">
        <v>321</v>
      </c>
      <c r="E9" s="291" t="s">
        <v>322</v>
      </c>
      <c r="F9" s="292" t="s">
        <v>323</v>
      </c>
      <c r="G9" s="620" t="s">
        <v>29</v>
      </c>
      <c r="H9" s="42"/>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row>
    <row r="10" spans="2:50" ht="144.75" customHeight="1">
      <c r="B10" s="286"/>
      <c r="C10" s="287"/>
      <c r="D10" s="670"/>
      <c r="E10" s="291" t="s">
        <v>324</v>
      </c>
      <c r="F10" s="292" t="s">
        <v>325</v>
      </c>
      <c r="G10" s="621"/>
      <c r="H10" s="42"/>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row>
    <row r="11" spans="2:50" ht="160.5" customHeight="1">
      <c r="B11" s="286"/>
      <c r="C11" s="287"/>
      <c r="D11" s="491" t="s">
        <v>326</v>
      </c>
      <c r="E11" s="291" t="s">
        <v>327</v>
      </c>
      <c r="F11" s="503" t="s">
        <v>328</v>
      </c>
      <c r="G11" s="492" t="s">
        <v>29</v>
      </c>
      <c r="H11" s="42"/>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row>
    <row r="12" spans="2:50" ht="60.75" customHeight="1">
      <c r="B12" s="286"/>
      <c r="C12" s="287"/>
      <c r="D12" s="671" t="s">
        <v>329</v>
      </c>
      <c r="E12" s="291" t="s">
        <v>330</v>
      </c>
      <c r="F12" s="503" t="s">
        <v>331</v>
      </c>
      <c r="G12" s="620" t="s">
        <v>29</v>
      </c>
      <c r="H12" s="42"/>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row>
    <row r="13" spans="2:50" ht="152.25" customHeight="1">
      <c r="B13" s="286"/>
      <c r="C13" s="287"/>
      <c r="D13" s="672"/>
      <c r="E13" s="291" t="s">
        <v>332</v>
      </c>
      <c r="F13" s="503" t="s">
        <v>333</v>
      </c>
      <c r="G13" s="621"/>
      <c r="H13" s="42"/>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row>
    <row r="14" spans="2:9" s="295" customFormat="1" ht="18.75" customHeight="1">
      <c r="B14" s="293"/>
      <c r="C14" s="289"/>
      <c r="D14" s="650" t="s">
        <v>334</v>
      </c>
      <c r="E14" s="651"/>
      <c r="F14" s="651"/>
      <c r="G14" s="652"/>
      <c r="H14" s="294"/>
      <c r="I14" s="280"/>
    </row>
    <row r="15" spans="2:9" s="301" customFormat="1" ht="87.75" customHeight="1">
      <c r="B15" s="296"/>
      <c r="C15" s="297"/>
      <c r="D15" s="658" t="s">
        <v>335</v>
      </c>
      <c r="E15" s="291" t="s">
        <v>336</v>
      </c>
      <c r="F15" s="291" t="s">
        <v>337</v>
      </c>
      <c r="G15" s="298" t="s">
        <v>29</v>
      </c>
      <c r="H15" s="299"/>
      <c r="I15" s="300"/>
    </row>
    <row r="16" spans="2:9" s="301" customFormat="1" ht="134.25" customHeight="1">
      <c r="B16" s="296"/>
      <c r="C16" s="297"/>
      <c r="D16" s="660"/>
      <c r="E16" s="291" t="s">
        <v>338</v>
      </c>
      <c r="F16" s="291" t="s">
        <v>339</v>
      </c>
      <c r="G16" s="302" t="s">
        <v>29</v>
      </c>
      <c r="H16" s="299"/>
      <c r="I16" s="300"/>
    </row>
    <row r="17" spans="2:9" s="301" customFormat="1" ht="124.5" customHeight="1">
      <c r="B17" s="296"/>
      <c r="C17" s="297"/>
      <c r="D17" s="658" t="s">
        <v>340</v>
      </c>
      <c r="E17" s="291" t="s">
        <v>341</v>
      </c>
      <c r="F17" s="303" t="s">
        <v>342</v>
      </c>
      <c r="G17" s="302" t="s">
        <v>29</v>
      </c>
      <c r="H17" s="299"/>
      <c r="I17" s="300"/>
    </row>
    <row r="18" spans="2:9" s="301" customFormat="1" ht="150" customHeight="1">
      <c r="B18" s="296"/>
      <c r="C18" s="297"/>
      <c r="D18" s="660"/>
      <c r="E18" s="291" t="s">
        <v>343</v>
      </c>
      <c r="F18" s="304" t="s">
        <v>344</v>
      </c>
      <c r="G18" s="302" t="s">
        <v>29</v>
      </c>
      <c r="H18" s="299"/>
      <c r="I18" s="300"/>
    </row>
    <row r="19" spans="2:9" s="301" customFormat="1" ht="273" customHeight="1">
      <c r="B19" s="296"/>
      <c r="C19" s="297"/>
      <c r="D19" s="658" t="s">
        <v>345</v>
      </c>
      <c r="E19" s="305" t="s">
        <v>346</v>
      </c>
      <c r="F19" s="306" t="s">
        <v>347</v>
      </c>
      <c r="G19" s="302" t="s">
        <v>29</v>
      </c>
      <c r="H19" s="299"/>
      <c r="I19" s="300"/>
    </row>
    <row r="20" spans="2:9" s="301" customFormat="1" ht="232.5" customHeight="1">
      <c r="B20" s="296"/>
      <c r="C20" s="297"/>
      <c r="D20" s="659"/>
      <c r="E20" s="307" t="s">
        <v>348</v>
      </c>
      <c r="F20" s="304" t="s">
        <v>349</v>
      </c>
      <c r="G20" s="661" t="s">
        <v>29</v>
      </c>
      <c r="H20" s="299"/>
      <c r="I20" s="308"/>
    </row>
    <row r="21" spans="2:9" s="301" customFormat="1" ht="96.75" customHeight="1">
      <c r="B21" s="296"/>
      <c r="C21" s="297"/>
      <c r="D21" s="659"/>
      <c r="E21" s="309" t="s">
        <v>350</v>
      </c>
      <c r="F21" s="307" t="s">
        <v>351</v>
      </c>
      <c r="G21" s="662"/>
      <c r="H21" s="299"/>
      <c r="I21" s="300"/>
    </row>
    <row r="22" spans="2:9" s="301" customFormat="1" ht="90" customHeight="1">
      <c r="B22" s="296"/>
      <c r="C22" s="297"/>
      <c r="D22" s="659"/>
      <c r="E22" s="307" t="s">
        <v>352</v>
      </c>
      <c r="F22" s="304" t="s">
        <v>353</v>
      </c>
      <c r="G22" s="302" t="s">
        <v>29</v>
      </c>
      <c r="H22" s="299"/>
      <c r="I22" s="300"/>
    </row>
    <row r="23" spans="2:9" s="301" customFormat="1" ht="69" customHeight="1">
      <c r="B23" s="296"/>
      <c r="C23" s="297"/>
      <c r="D23" s="659"/>
      <c r="E23" s="309" t="s">
        <v>354</v>
      </c>
      <c r="F23" s="309" t="s">
        <v>355</v>
      </c>
      <c r="G23" s="310" t="s">
        <v>29</v>
      </c>
      <c r="H23" s="299"/>
      <c r="I23" s="300"/>
    </row>
    <row r="24" spans="2:9" s="301" customFormat="1" ht="86.25" customHeight="1">
      <c r="B24" s="296"/>
      <c r="C24" s="297"/>
      <c r="D24" s="659"/>
      <c r="E24" s="309" t="s">
        <v>356</v>
      </c>
      <c r="F24" s="304" t="s">
        <v>357</v>
      </c>
      <c r="G24" s="310" t="s">
        <v>29</v>
      </c>
      <c r="H24" s="299"/>
      <c r="I24" s="300"/>
    </row>
    <row r="25" spans="2:9" s="301" customFormat="1" ht="112.5" customHeight="1">
      <c r="B25" s="296"/>
      <c r="C25" s="297"/>
      <c r="D25" s="659"/>
      <c r="E25" s="307" t="s">
        <v>358</v>
      </c>
      <c r="F25" s="304" t="s">
        <v>359</v>
      </c>
      <c r="G25" s="310" t="s">
        <v>29</v>
      </c>
      <c r="H25" s="299"/>
      <c r="I25" s="300"/>
    </row>
    <row r="26" spans="2:9" s="301" customFormat="1" ht="168" customHeight="1">
      <c r="B26" s="296"/>
      <c r="C26" s="297"/>
      <c r="D26" s="660"/>
      <c r="E26" s="309" t="s">
        <v>360</v>
      </c>
      <c r="F26" s="309" t="s">
        <v>361</v>
      </c>
      <c r="G26" s="310" t="s">
        <v>29</v>
      </c>
      <c r="H26" s="299"/>
      <c r="I26" s="300"/>
    </row>
    <row r="27" spans="2:9" s="301" customFormat="1" ht="112.5" customHeight="1">
      <c r="B27" s="296"/>
      <c r="C27" s="297"/>
      <c r="D27" s="648"/>
      <c r="E27" s="309" t="s">
        <v>362</v>
      </c>
      <c r="F27" s="309" t="s">
        <v>363</v>
      </c>
      <c r="G27" s="310" t="s">
        <v>29</v>
      </c>
      <c r="H27" s="299"/>
      <c r="I27" s="300"/>
    </row>
    <row r="28" spans="2:9" s="301" customFormat="1" ht="169.5" customHeight="1">
      <c r="B28" s="296"/>
      <c r="C28" s="297"/>
      <c r="D28" s="649"/>
      <c r="E28" s="309" t="s">
        <v>364</v>
      </c>
      <c r="F28" s="311" t="s">
        <v>365</v>
      </c>
      <c r="G28" s="310" t="s">
        <v>29</v>
      </c>
      <c r="H28" s="299"/>
      <c r="I28" s="300"/>
    </row>
    <row r="29" spans="2:50" s="17" customFormat="1" ht="19.5" customHeight="1">
      <c r="B29" s="312"/>
      <c r="C29" s="313"/>
      <c r="D29" s="650" t="s">
        <v>366</v>
      </c>
      <c r="E29" s="651"/>
      <c r="F29" s="651"/>
      <c r="G29" s="652"/>
      <c r="H29" s="45"/>
      <c r="I29" s="280"/>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row>
    <row r="30" spans="2:50" s="17" customFormat="1" ht="167.25" customHeight="1">
      <c r="B30" s="312"/>
      <c r="C30" s="313"/>
      <c r="D30" s="490" t="s">
        <v>367</v>
      </c>
      <c r="E30" s="314" t="s">
        <v>368</v>
      </c>
      <c r="F30" s="314" t="s">
        <v>369</v>
      </c>
      <c r="G30" s="315" t="s">
        <v>29</v>
      </c>
      <c r="H30" s="45"/>
      <c r="I30" s="31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row>
    <row r="31" spans="2:50" s="17" customFormat="1" ht="126" customHeight="1">
      <c r="B31" s="312"/>
      <c r="C31" s="313"/>
      <c r="D31" s="490" t="s">
        <v>370</v>
      </c>
      <c r="E31" s="314" t="s">
        <v>371</v>
      </c>
      <c r="F31" s="314" t="s">
        <v>372</v>
      </c>
      <c r="G31" s="317" t="s">
        <v>29</v>
      </c>
      <c r="H31" s="45"/>
      <c r="I31" s="280"/>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row>
    <row r="32" spans="2:50" s="17" customFormat="1" ht="139.5" customHeight="1">
      <c r="B32" s="312"/>
      <c r="C32" s="313"/>
      <c r="D32" s="496" t="s">
        <v>373</v>
      </c>
      <c r="E32" s="318" t="s">
        <v>374</v>
      </c>
      <c r="F32" s="503" t="s">
        <v>375</v>
      </c>
      <c r="G32" s="317" t="s">
        <v>29</v>
      </c>
      <c r="H32" s="45"/>
      <c r="I32" s="280"/>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row>
    <row r="33" spans="2:50" s="17" customFormat="1" ht="36.75" customHeight="1" thickBot="1">
      <c r="B33" s="312"/>
      <c r="C33" s="653"/>
      <c r="D33" s="653"/>
      <c r="E33" s="653"/>
      <c r="F33" s="319" t="s">
        <v>376</v>
      </c>
      <c r="G33" s="320" t="s">
        <v>29</v>
      </c>
      <c r="H33" s="45"/>
      <c r="I33" s="280"/>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row>
    <row r="34" spans="2:50" s="17" customFormat="1" ht="95.25" customHeight="1" thickBot="1">
      <c r="B34" s="488"/>
      <c r="C34" s="217"/>
      <c r="D34" s="77"/>
      <c r="E34" s="612" t="s">
        <v>377</v>
      </c>
      <c r="F34" s="613"/>
      <c r="G34" s="613"/>
      <c r="H34" s="45"/>
      <c r="I34" s="280"/>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row>
    <row r="35" spans="2:50" s="17" customFormat="1" ht="28.5" customHeight="1" thickBot="1">
      <c r="B35" s="488"/>
      <c r="C35" s="217"/>
      <c r="D35" s="81" t="s">
        <v>89</v>
      </c>
      <c r="E35" s="654" t="s">
        <v>378</v>
      </c>
      <c r="F35" s="655"/>
      <c r="G35" s="655"/>
      <c r="H35" s="656"/>
      <c r="I35" s="280"/>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row>
    <row r="36" spans="2:50" s="17" customFormat="1" ht="31.5" customHeight="1" thickBot="1">
      <c r="B36" s="488"/>
      <c r="C36" s="217"/>
      <c r="D36" s="81" t="s">
        <v>92</v>
      </c>
      <c r="E36" s="657" t="s">
        <v>93</v>
      </c>
      <c r="F36" s="618"/>
      <c r="G36" s="618"/>
      <c r="H36" s="619"/>
      <c r="I36" s="280"/>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row>
    <row r="37" spans="2:50" s="17" customFormat="1" ht="10.5" customHeight="1">
      <c r="B37" s="488"/>
      <c r="C37" s="217"/>
      <c r="D37" s="46"/>
      <c r="E37" s="46"/>
      <c r="F37" s="46"/>
      <c r="G37" s="321"/>
      <c r="H37" s="45"/>
      <c r="I37" s="280"/>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row>
    <row r="38" spans="2:50" s="17" customFormat="1" ht="45.75" customHeight="1" thickBot="1">
      <c r="B38" s="622" t="s">
        <v>379</v>
      </c>
      <c r="C38" s="623"/>
      <c r="D38" s="623"/>
      <c r="E38" s="623"/>
      <c r="F38" s="623"/>
      <c r="G38" s="285"/>
      <c r="H38" s="45"/>
      <c r="I38" s="280"/>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row>
    <row r="39" spans="2:50" ht="72.75" customHeight="1">
      <c r="B39" s="488"/>
      <c r="C39" s="322"/>
      <c r="D39" s="627" t="s">
        <v>380</v>
      </c>
      <c r="E39" s="628"/>
      <c r="F39" s="628"/>
      <c r="G39" s="629"/>
      <c r="H39" s="323"/>
      <c r="I39" s="324"/>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row>
    <row r="40" spans="2:50" ht="95.25" customHeight="1">
      <c r="B40" s="488"/>
      <c r="C40" s="47"/>
      <c r="D40" s="630"/>
      <c r="E40" s="631"/>
      <c r="F40" s="631"/>
      <c r="G40" s="632"/>
      <c r="H40" s="45"/>
      <c r="I40" s="324"/>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row>
    <row r="41" spans="2:50" ht="60" customHeight="1">
      <c r="B41" s="488"/>
      <c r="C41" s="94"/>
      <c r="D41" s="630"/>
      <c r="E41" s="631"/>
      <c r="F41" s="631"/>
      <c r="G41" s="632"/>
      <c r="H41" s="45"/>
      <c r="I41" s="324"/>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row>
    <row r="42" spans="2:50" ht="60.75" customHeight="1" thickBot="1">
      <c r="B42" s="488"/>
      <c r="C42" s="94"/>
      <c r="D42" s="633"/>
      <c r="E42" s="634"/>
      <c r="F42" s="634"/>
      <c r="G42" s="635"/>
      <c r="H42" s="45"/>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row>
    <row r="43" spans="2:50" ht="20.25" customHeight="1">
      <c r="B43" s="488"/>
      <c r="C43" s="489"/>
      <c r="D43" s="322"/>
      <c r="E43" s="322"/>
      <c r="F43" s="284"/>
      <c r="G43" s="285"/>
      <c r="H43" s="45"/>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row>
    <row r="44" spans="2:50" ht="42" customHeight="1" thickBot="1">
      <c r="B44" s="488"/>
      <c r="C44" s="489"/>
      <c r="D44" s="220" t="s">
        <v>314</v>
      </c>
      <c r="E44" s="220" t="s">
        <v>315</v>
      </c>
      <c r="F44" s="95" t="s">
        <v>316</v>
      </c>
      <c r="G44" s="95" t="s">
        <v>317</v>
      </c>
      <c r="H44" s="45"/>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row>
    <row r="45" spans="2:50" ht="75" customHeight="1">
      <c r="B45" s="66" t="s">
        <v>381</v>
      </c>
      <c r="C45" s="489"/>
      <c r="D45" s="636" t="s">
        <v>382</v>
      </c>
      <c r="E45" s="639" t="s">
        <v>383</v>
      </c>
      <c r="F45" s="642" t="s">
        <v>384</v>
      </c>
      <c r="G45" s="645" t="s">
        <v>29</v>
      </c>
      <c r="H45" s="45"/>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row>
    <row r="46" spans="2:50" ht="98.25" customHeight="1">
      <c r="B46" s="66"/>
      <c r="C46" s="489"/>
      <c r="D46" s="637"/>
      <c r="E46" s="640"/>
      <c r="F46" s="643"/>
      <c r="G46" s="646"/>
      <c r="H46" s="45"/>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row>
    <row r="47" spans="2:50" ht="90" customHeight="1">
      <c r="B47" s="66"/>
      <c r="C47" s="489"/>
      <c r="D47" s="637"/>
      <c r="E47" s="640"/>
      <c r="F47" s="643"/>
      <c r="G47" s="646"/>
      <c r="H47" s="45"/>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row>
    <row r="48" spans="2:50" ht="88.5" customHeight="1">
      <c r="B48" s="66"/>
      <c r="C48" s="489"/>
      <c r="D48" s="637"/>
      <c r="E48" s="640"/>
      <c r="F48" s="643"/>
      <c r="G48" s="646"/>
      <c r="H48" s="45"/>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row>
    <row r="49" spans="2:50" ht="73.5" customHeight="1" hidden="1">
      <c r="B49" s="66"/>
      <c r="C49" s="489"/>
      <c r="D49" s="637"/>
      <c r="E49" s="640"/>
      <c r="F49" s="643"/>
      <c r="G49" s="646"/>
      <c r="H49" s="45"/>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row>
    <row r="50" spans="2:50" ht="5.25" customHeight="1" thickBot="1">
      <c r="B50" s="66"/>
      <c r="C50" s="489"/>
      <c r="D50" s="638"/>
      <c r="E50" s="641"/>
      <c r="F50" s="644"/>
      <c r="G50" s="647"/>
      <c r="H50" s="45"/>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row>
    <row r="51" spans="2:50" ht="231" customHeight="1" thickBot="1">
      <c r="B51" s="488"/>
      <c r="C51" s="489"/>
      <c r="D51" s="325" t="s">
        <v>385</v>
      </c>
      <c r="E51" s="487" t="s">
        <v>386</v>
      </c>
      <c r="F51" s="326" t="s">
        <v>387</v>
      </c>
      <c r="G51" s="327" t="s">
        <v>29</v>
      </c>
      <c r="H51" s="45"/>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row>
    <row r="52" spans="2:50" ht="251.25" customHeight="1" thickBot="1">
      <c r="B52" s="488"/>
      <c r="C52" s="489"/>
      <c r="D52" s="328" t="s">
        <v>388</v>
      </c>
      <c r="E52" s="329" t="s">
        <v>389</v>
      </c>
      <c r="F52" s="330" t="s">
        <v>390</v>
      </c>
      <c r="G52" s="327" t="s">
        <v>29</v>
      </c>
      <c r="H52" s="45"/>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row>
    <row r="53" spans="2:50" ht="15.75" customHeight="1" thickBot="1">
      <c r="B53" s="488"/>
      <c r="C53" s="47"/>
      <c r="D53" s="489"/>
      <c r="E53" s="489"/>
      <c r="F53" s="96" t="s">
        <v>376</v>
      </c>
      <c r="G53" s="331" t="s">
        <v>29</v>
      </c>
      <c r="H53" s="45"/>
      <c r="I53" s="324"/>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row>
    <row r="54" spans="2:50" ht="19.5" customHeight="1" thickBot="1">
      <c r="B54" s="489"/>
      <c r="C54" s="485"/>
      <c r="D54" s="77"/>
      <c r="E54" s="337" t="s">
        <v>377</v>
      </c>
      <c r="F54" s="97"/>
      <c r="G54" s="332"/>
      <c r="H54" s="45"/>
      <c r="I54" s="324"/>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row>
    <row r="55" spans="2:50" ht="18.75" customHeight="1" thickBot="1">
      <c r="B55" s="489"/>
      <c r="C55" s="485"/>
      <c r="D55" s="81" t="s">
        <v>89</v>
      </c>
      <c r="E55" s="618" t="s">
        <v>391</v>
      </c>
      <c r="F55" s="618"/>
      <c r="G55" s="618"/>
      <c r="H55" s="619"/>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row>
    <row r="56" spans="2:50" ht="18.75" customHeight="1" thickBot="1">
      <c r="B56" s="489"/>
      <c r="C56" s="485"/>
      <c r="D56" s="81" t="s">
        <v>92</v>
      </c>
      <c r="E56" s="617" t="s">
        <v>108</v>
      </c>
      <c r="F56" s="618"/>
      <c r="G56" s="618"/>
      <c r="H56" s="619"/>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row>
    <row r="57" spans="2:50" ht="18.75" customHeight="1">
      <c r="B57" s="488"/>
      <c r="C57" s="489"/>
      <c r="D57" s="489"/>
      <c r="E57" s="489"/>
      <c r="F57" s="97"/>
      <c r="G57" s="332"/>
      <c r="H57" s="45"/>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row>
    <row r="58" spans="2:50" ht="43.5" thickBot="1">
      <c r="B58" s="488"/>
      <c r="C58" s="489"/>
      <c r="D58" s="220" t="s">
        <v>314</v>
      </c>
      <c r="E58" s="220" t="s">
        <v>315</v>
      </c>
      <c r="F58" s="95" t="s">
        <v>316</v>
      </c>
      <c r="G58" s="95" t="s">
        <v>317</v>
      </c>
      <c r="H58" s="45"/>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row>
    <row r="59" spans="2:50" ht="23.25" customHeight="1" thickBot="1">
      <c r="B59" s="488" t="s">
        <v>392</v>
      </c>
      <c r="C59" s="489"/>
      <c r="D59" s="219" t="s">
        <v>393</v>
      </c>
      <c r="E59" s="219"/>
      <c r="F59" s="333"/>
      <c r="G59" s="334"/>
      <c r="H59" s="45"/>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row>
    <row r="60" spans="2:50" ht="23.25" customHeight="1" thickBot="1">
      <c r="B60" s="488"/>
      <c r="C60" s="489"/>
      <c r="D60" s="219"/>
      <c r="E60" s="219"/>
      <c r="F60" s="333"/>
      <c r="G60" s="334"/>
      <c r="H60" s="45"/>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row>
    <row r="61" spans="2:50" ht="23.25" customHeight="1" thickBot="1">
      <c r="B61" s="488"/>
      <c r="C61" s="489"/>
      <c r="D61" s="219"/>
      <c r="E61" s="219"/>
      <c r="F61" s="333"/>
      <c r="G61" s="334"/>
      <c r="H61" s="45"/>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row>
    <row r="62" spans="2:50" ht="15.75" thickBot="1">
      <c r="B62" s="488"/>
      <c r="C62" s="489"/>
      <c r="D62" s="489"/>
      <c r="E62" s="489"/>
      <c r="F62" s="96" t="s">
        <v>376</v>
      </c>
      <c r="G62" s="331" t="s">
        <v>29</v>
      </c>
      <c r="H62" s="45"/>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row>
    <row r="63" spans="2:50" ht="15.75" thickBot="1">
      <c r="B63" s="488"/>
      <c r="C63" s="489"/>
      <c r="D63" s="77"/>
      <c r="E63" s="489"/>
      <c r="F63" s="97"/>
      <c r="G63" s="332"/>
      <c r="H63" s="45"/>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row>
    <row r="64" spans="2:50" ht="15" customHeight="1" thickBot="1">
      <c r="B64" s="488"/>
      <c r="C64" s="335"/>
      <c r="D64" s="81" t="s">
        <v>89</v>
      </c>
      <c r="E64" s="618"/>
      <c r="F64" s="619"/>
      <c r="G64" s="332"/>
      <c r="H64" s="45"/>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row>
    <row r="65" spans="2:50" s="17" customFormat="1" ht="15" customHeight="1" thickBot="1">
      <c r="B65" s="488"/>
      <c r="C65" s="48"/>
      <c r="D65" s="81" t="s">
        <v>92</v>
      </c>
      <c r="E65" s="618"/>
      <c r="F65" s="619"/>
      <c r="G65" s="332"/>
      <c r="H65" s="45"/>
      <c r="I65" s="280"/>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row>
    <row r="66" spans="2:50" s="17" customFormat="1" ht="15" customHeight="1">
      <c r="B66" s="488"/>
      <c r="C66" s="489"/>
      <c r="D66" s="81"/>
      <c r="E66" s="489"/>
      <c r="F66" s="489"/>
      <c r="G66" s="332"/>
      <c r="H66" s="45"/>
      <c r="I66" s="280"/>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row>
    <row r="67" spans="2:50" s="17" customFormat="1" ht="250.5" customHeight="1">
      <c r="B67" s="488"/>
      <c r="C67" s="489"/>
      <c r="D67" s="624" t="s">
        <v>394</v>
      </c>
      <c r="E67" s="625" t="s">
        <v>395</v>
      </c>
      <c r="F67" s="625"/>
      <c r="G67" s="625"/>
      <c r="H67" s="45"/>
      <c r="I67" s="280"/>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row>
    <row r="68" spans="2:50" s="17" customFormat="1" ht="255.75" customHeight="1">
      <c r="B68" s="488"/>
      <c r="C68" s="489"/>
      <c r="D68" s="624"/>
      <c r="E68" s="625"/>
      <c r="F68" s="625"/>
      <c r="G68" s="625"/>
      <c r="H68" s="45"/>
      <c r="I68" s="280"/>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row>
    <row r="69" spans="2:50" s="17" customFormat="1" ht="409.5" customHeight="1" thickBot="1">
      <c r="B69" s="488"/>
      <c r="C69" s="489"/>
      <c r="D69" s="624"/>
      <c r="E69" s="626"/>
      <c r="F69" s="626"/>
      <c r="G69" s="626"/>
      <c r="H69" s="45"/>
      <c r="I69" s="33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row>
    <row r="70" spans="2:50" ht="19.5" customHeight="1" thickBot="1">
      <c r="B70" s="41"/>
      <c r="C70" s="489"/>
      <c r="D70" s="43"/>
      <c r="E70" s="43" t="s">
        <v>396</v>
      </c>
      <c r="F70" s="284"/>
      <c r="G70" s="285"/>
      <c r="H70" s="42"/>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row>
    <row r="71" spans="2:50" ht="54" customHeight="1">
      <c r="B71" s="41"/>
      <c r="C71" s="489"/>
      <c r="D71" s="43"/>
      <c r="E71" s="27" t="s">
        <v>397</v>
      </c>
      <c r="F71" s="614" t="s">
        <v>398</v>
      </c>
      <c r="G71" s="615"/>
      <c r="H71" s="61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row>
    <row r="72" spans="2:50" ht="45" customHeight="1">
      <c r="B72" s="41"/>
      <c r="C72" s="489"/>
      <c r="D72" s="43"/>
      <c r="E72" s="28" t="s">
        <v>399</v>
      </c>
      <c r="F72" s="606" t="s">
        <v>400</v>
      </c>
      <c r="G72" s="607"/>
      <c r="H72" s="608"/>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row>
    <row r="73" spans="2:50" ht="48" customHeight="1">
      <c r="B73" s="41"/>
      <c r="C73" s="489"/>
      <c r="D73" s="43"/>
      <c r="E73" s="28" t="s">
        <v>401</v>
      </c>
      <c r="F73" s="606" t="s">
        <v>402</v>
      </c>
      <c r="G73" s="607"/>
      <c r="H73" s="608"/>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row>
    <row r="74" spans="2:42" ht="15.75" thickBot="1">
      <c r="B74" s="49"/>
      <c r="C74" s="50"/>
      <c r="D74" s="43"/>
      <c r="E74" s="28" t="s">
        <v>403</v>
      </c>
      <c r="F74" s="606" t="s">
        <v>404</v>
      </c>
      <c r="G74" s="607"/>
      <c r="H74" s="608"/>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row>
    <row r="75" spans="3:42" ht="39" customHeight="1">
      <c r="C75" s="26"/>
      <c r="D75" s="43"/>
      <c r="E75" s="28" t="s">
        <v>405</v>
      </c>
      <c r="F75" s="606" t="s">
        <v>406</v>
      </c>
      <c r="G75" s="607"/>
      <c r="H75" s="608"/>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row>
    <row r="76" spans="3:42" ht="35.25" customHeight="1" thickBot="1">
      <c r="C76" s="26"/>
      <c r="D76" s="43"/>
      <c r="E76" s="29" t="s">
        <v>407</v>
      </c>
      <c r="F76" s="609" t="s">
        <v>408</v>
      </c>
      <c r="G76" s="610"/>
      <c r="H76" s="611"/>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row>
    <row r="77" spans="3:42" ht="49.5" customHeight="1">
      <c r="C77" s="26"/>
      <c r="D77" s="26"/>
      <c r="E77" s="26"/>
      <c r="F77" s="26"/>
      <c r="H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row>
    <row r="78" spans="3:42" ht="15">
      <c r="C78" s="26"/>
      <c r="D78" s="26"/>
      <c r="E78" s="26"/>
      <c r="F78" s="26"/>
      <c r="H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row>
    <row r="79" spans="3:42" ht="15">
      <c r="C79" s="26"/>
      <c r="D79" s="26"/>
      <c r="E79" s="26"/>
      <c r="F79" s="26"/>
      <c r="H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row>
    <row r="80" spans="3:42" ht="15">
      <c r="C80" s="26"/>
      <c r="D80" s="26"/>
      <c r="E80" s="26"/>
      <c r="F80" s="26"/>
      <c r="H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row>
    <row r="81" spans="1:50" ht="15">
      <c r="A81" s="26"/>
      <c r="C81" s="26"/>
      <c r="D81" s="26"/>
      <c r="E81" s="26"/>
      <c r="F81" s="26"/>
      <c r="H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row>
    <row r="82" spans="1:50" ht="15">
      <c r="A82" s="26"/>
      <c r="B82" s="26"/>
      <c r="C82" s="26"/>
      <c r="D82" s="26"/>
      <c r="E82" s="26"/>
      <c r="F82" s="26"/>
      <c r="H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row>
    <row r="83" spans="1:50" ht="15">
      <c r="A83" s="26"/>
      <c r="B83" s="26"/>
      <c r="C83" s="26"/>
      <c r="D83" s="26"/>
      <c r="E83" s="26"/>
      <c r="F83" s="26"/>
      <c r="H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row>
    <row r="84" spans="1:50" ht="15">
      <c r="A84" s="26"/>
      <c r="B84" s="26"/>
      <c r="C84" s="26"/>
      <c r="D84" s="26"/>
      <c r="E84" s="26"/>
      <c r="F84" s="26"/>
      <c r="H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row>
    <row r="85" spans="1:8" ht="15">
      <c r="A85" s="26"/>
      <c r="B85" s="26"/>
      <c r="C85" s="26"/>
      <c r="D85" s="26"/>
      <c r="E85" s="26"/>
      <c r="F85" s="26"/>
      <c r="H85" s="26"/>
    </row>
    <row r="86" spans="1:8" ht="15">
      <c r="A86" s="26"/>
      <c r="B86" s="26"/>
      <c r="C86" s="26"/>
      <c r="D86" s="26"/>
      <c r="E86" s="26"/>
      <c r="F86" s="26"/>
      <c r="H86" s="26"/>
    </row>
    <row r="87" spans="1:8" ht="15">
      <c r="A87" s="26"/>
      <c r="B87" s="26"/>
      <c r="C87" s="26"/>
      <c r="D87" s="26"/>
      <c r="E87" s="26"/>
      <c r="F87" s="26"/>
      <c r="H87" s="26"/>
    </row>
    <row r="88" spans="1:8" ht="15">
      <c r="A88" s="26"/>
      <c r="B88" s="26"/>
      <c r="C88" s="26"/>
      <c r="D88" s="26"/>
      <c r="E88" s="26"/>
      <c r="F88" s="26"/>
      <c r="H88" s="26"/>
    </row>
    <row r="89" spans="1:8" ht="15">
      <c r="A89" s="26"/>
      <c r="B89" s="26"/>
      <c r="C89" s="26"/>
      <c r="D89" s="26"/>
      <c r="E89" s="26"/>
      <c r="F89" s="26"/>
      <c r="H89" s="26"/>
    </row>
    <row r="90" spans="1:8" ht="15">
      <c r="A90" s="26"/>
      <c r="B90" s="26"/>
      <c r="C90" s="26"/>
      <c r="D90" s="26"/>
      <c r="E90" s="26"/>
      <c r="F90" s="26"/>
      <c r="H90" s="26"/>
    </row>
    <row r="91" spans="1:8" ht="15">
      <c r="A91" s="26"/>
      <c r="B91" s="26"/>
      <c r="C91" s="26"/>
      <c r="D91" s="26"/>
      <c r="E91" s="26"/>
      <c r="F91" s="26"/>
      <c r="H91" s="26"/>
    </row>
    <row r="92" spans="1:8" ht="15">
      <c r="A92" s="26"/>
      <c r="B92" s="26"/>
      <c r="C92" s="26"/>
      <c r="D92" s="26"/>
      <c r="E92" s="26"/>
      <c r="F92" s="26"/>
      <c r="H92" s="26"/>
    </row>
    <row r="93" spans="1:8" ht="15">
      <c r="A93" s="26"/>
      <c r="B93" s="26"/>
      <c r="C93" s="26"/>
      <c r="D93" s="26"/>
      <c r="E93" s="26"/>
      <c r="F93" s="26"/>
      <c r="H93" s="26"/>
    </row>
    <row r="94" spans="1:8" ht="15">
      <c r="A94" s="26"/>
      <c r="B94" s="26"/>
      <c r="C94" s="26"/>
      <c r="D94" s="26"/>
      <c r="E94" s="26"/>
      <c r="F94" s="26"/>
      <c r="H94" s="26"/>
    </row>
    <row r="95" spans="1:8" ht="15">
      <c r="A95" s="26"/>
      <c r="B95" s="26"/>
      <c r="C95" s="26"/>
      <c r="D95" s="26"/>
      <c r="E95" s="26"/>
      <c r="F95" s="26"/>
      <c r="H95" s="26"/>
    </row>
    <row r="96" spans="1:8" ht="15">
      <c r="A96" s="26"/>
      <c r="B96" s="26"/>
      <c r="C96" s="26"/>
      <c r="D96" s="26"/>
      <c r="E96" s="26"/>
      <c r="F96" s="26"/>
      <c r="H96" s="26"/>
    </row>
    <row r="97" spans="1:8" ht="15">
      <c r="A97" s="26"/>
      <c r="B97" s="26"/>
      <c r="C97" s="26"/>
      <c r="D97" s="26"/>
      <c r="E97" s="26"/>
      <c r="F97" s="26"/>
      <c r="H97" s="26"/>
    </row>
    <row r="98" spans="1:8" ht="15">
      <c r="A98" s="26"/>
      <c r="B98" s="26"/>
      <c r="C98" s="26"/>
      <c r="D98" s="26"/>
      <c r="E98" s="26"/>
      <c r="F98" s="26"/>
      <c r="H98" s="26"/>
    </row>
    <row r="99" spans="1:50" s="280" customFormat="1" ht="15">
      <c r="A99" s="26"/>
      <c r="B99" s="26"/>
      <c r="C99" s="26"/>
      <c r="D99" s="26"/>
      <c r="E99" s="26"/>
      <c r="F99" s="26"/>
      <c r="G99" s="279"/>
      <c r="H99" s="26"/>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row>
    <row r="100" spans="1:50" s="280" customFormat="1" ht="15">
      <c r="A100" s="26"/>
      <c r="B100" s="26"/>
      <c r="C100" s="26"/>
      <c r="D100" s="26"/>
      <c r="E100" s="26"/>
      <c r="F100" s="26"/>
      <c r="G100" s="279"/>
      <c r="H100" s="26"/>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row>
    <row r="101" spans="1:50" s="280" customFormat="1" ht="15">
      <c r="A101" s="26"/>
      <c r="B101" s="26"/>
      <c r="C101" s="26"/>
      <c r="D101" s="26"/>
      <c r="E101" s="26"/>
      <c r="F101" s="26"/>
      <c r="G101" s="279"/>
      <c r="H101" s="26"/>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row>
    <row r="102" spans="1:50" s="280" customFormat="1" ht="15">
      <c r="A102" s="26"/>
      <c r="B102" s="26"/>
      <c r="C102" s="26"/>
      <c r="D102" s="26"/>
      <c r="E102" s="26"/>
      <c r="F102" s="26"/>
      <c r="G102" s="279"/>
      <c r="H102" s="26"/>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row>
    <row r="103" spans="1:50" s="280" customFormat="1" ht="15">
      <c r="A103" s="26"/>
      <c r="B103" s="26"/>
      <c r="C103" s="26"/>
      <c r="D103" s="26"/>
      <c r="E103" s="26"/>
      <c r="F103" s="26"/>
      <c r="G103" s="279"/>
      <c r="H103" s="26"/>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row>
    <row r="104" spans="1:50" s="280" customFormat="1" ht="15">
      <c r="A104" s="26"/>
      <c r="B104" s="26"/>
      <c r="C104" s="26"/>
      <c r="D104" s="26"/>
      <c r="E104" s="26"/>
      <c r="F104" s="26"/>
      <c r="G104" s="279"/>
      <c r="H104" s="26"/>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row>
    <row r="105" spans="1:50" s="280" customFormat="1" ht="15">
      <c r="A105" s="26"/>
      <c r="B105" s="26"/>
      <c r="C105" s="26"/>
      <c r="D105" s="26"/>
      <c r="E105" s="26"/>
      <c r="F105" s="26"/>
      <c r="G105" s="279"/>
      <c r="H105" s="26"/>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row>
    <row r="106" spans="1:50" s="280" customFormat="1" ht="15">
      <c r="A106" s="26"/>
      <c r="B106" s="26"/>
      <c r="C106" s="26"/>
      <c r="D106" s="26"/>
      <c r="E106" s="26"/>
      <c r="F106" s="26"/>
      <c r="G106" s="279"/>
      <c r="H106" s="26"/>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row>
    <row r="107" spans="1:50" s="280" customFormat="1" ht="15">
      <c r="A107" s="26"/>
      <c r="B107" s="26"/>
      <c r="C107" s="26"/>
      <c r="D107" s="26"/>
      <c r="E107" s="26"/>
      <c r="F107" s="26"/>
      <c r="G107" s="279"/>
      <c r="H107" s="26"/>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row>
    <row r="108" spans="1:50" s="280" customFormat="1" ht="15">
      <c r="A108" s="26"/>
      <c r="B108" s="26"/>
      <c r="C108" s="26"/>
      <c r="D108" s="26"/>
      <c r="E108" s="26"/>
      <c r="F108" s="26"/>
      <c r="G108" s="279"/>
      <c r="H108" s="26"/>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row>
    <row r="109" spans="1:50" s="280" customFormat="1" ht="15">
      <c r="A109" s="26"/>
      <c r="B109" s="26"/>
      <c r="C109" s="26"/>
      <c r="D109" s="26"/>
      <c r="E109" s="26"/>
      <c r="F109" s="26"/>
      <c r="G109" s="279"/>
      <c r="H109" s="26"/>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row>
    <row r="110" spans="1:50" s="280" customFormat="1" ht="15">
      <c r="A110" s="26"/>
      <c r="B110" s="26"/>
      <c r="C110" s="26"/>
      <c r="D110" s="26"/>
      <c r="E110" s="26"/>
      <c r="F110" s="26"/>
      <c r="G110" s="279"/>
      <c r="H110" s="26"/>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row>
    <row r="111" spans="1:50" s="280" customFormat="1" ht="15">
      <c r="A111" s="26"/>
      <c r="B111" s="26"/>
      <c r="C111" s="26"/>
      <c r="D111" s="26"/>
      <c r="E111" s="26"/>
      <c r="F111" s="26"/>
      <c r="G111" s="279"/>
      <c r="H111" s="26"/>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row>
    <row r="112" spans="1:50" s="280" customFormat="1" ht="15">
      <c r="A112" s="26"/>
      <c r="B112" s="26"/>
      <c r="C112" s="26"/>
      <c r="D112" s="26"/>
      <c r="E112" s="26"/>
      <c r="F112" s="26"/>
      <c r="G112" s="279"/>
      <c r="H112" s="26"/>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row>
    <row r="113" spans="1:50" s="280" customFormat="1" ht="15">
      <c r="A113" s="26"/>
      <c r="B113" s="26"/>
      <c r="C113" s="26"/>
      <c r="D113" s="26"/>
      <c r="E113" s="26"/>
      <c r="F113" s="26"/>
      <c r="G113" s="279"/>
      <c r="H113" s="26"/>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row>
    <row r="114" spans="1:50" s="280" customFormat="1" ht="15">
      <c r="A114" s="26"/>
      <c r="B114" s="26"/>
      <c r="C114" s="26"/>
      <c r="D114" s="26"/>
      <c r="E114" s="26"/>
      <c r="F114" s="26"/>
      <c r="G114" s="279"/>
      <c r="H114" s="26"/>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row>
    <row r="115" spans="1:50" s="280" customFormat="1" ht="15">
      <c r="A115" s="26"/>
      <c r="B115" s="26"/>
      <c r="C115" s="26"/>
      <c r="D115" s="26"/>
      <c r="E115" s="26"/>
      <c r="F115" s="26"/>
      <c r="G115" s="279"/>
      <c r="H115" s="26"/>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row>
    <row r="116" spans="1:50" s="280" customFormat="1" ht="15">
      <c r="A116" s="26"/>
      <c r="B116" s="26"/>
      <c r="C116" s="26"/>
      <c r="D116" s="26"/>
      <c r="E116" s="26"/>
      <c r="F116" s="26"/>
      <c r="G116" s="279"/>
      <c r="H116" s="26"/>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row>
    <row r="117" spans="1:50" s="280" customFormat="1" ht="15">
      <c r="A117" s="26"/>
      <c r="B117" s="26"/>
      <c r="C117" s="26"/>
      <c r="D117" s="26"/>
      <c r="E117" s="26"/>
      <c r="F117" s="26"/>
      <c r="G117" s="279"/>
      <c r="H117" s="26"/>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row>
    <row r="118" spans="1:50" s="280" customFormat="1" ht="15">
      <c r="A118" s="26"/>
      <c r="B118" s="26"/>
      <c r="C118" s="26"/>
      <c r="D118" s="26"/>
      <c r="E118" s="26"/>
      <c r="F118" s="26"/>
      <c r="G118" s="279"/>
      <c r="H118" s="26"/>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row>
    <row r="119" spans="1:50" s="280" customFormat="1" ht="15">
      <c r="A119" s="26"/>
      <c r="B119" s="26"/>
      <c r="C119" s="26"/>
      <c r="D119" s="26"/>
      <c r="E119" s="26"/>
      <c r="F119" s="26"/>
      <c r="G119" s="279"/>
      <c r="H119" s="26"/>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row>
    <row r="120" spans="1:50" s="280" customFormat="1" ht="15">
      <c r="A120" s="26"/>
      <c r="B120" s="26"/>
      <c r="C120" s="17"/>
      <c r="D120" s="26"/>
      <c r="E120" s="26"/>
      <c r="F120" s="26"/>
      <c r="G120" s="279"/>
      <c r="H120" s="26"/>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row>
    <row r="121" spans="1:50" s="280" customFormat="1" ht="15">
      <c r="A121" s="26"/>
      <c r="B121" s="26"/>
      <c r="C121" s="17"/>
      <c r="D121" s="26"/>
      <c r="E121" s="26"/>
      <c r="F121" s="26"/>
      <c r="G121" s="279"/>
      <c r="H121" s="26"/>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row>
    <row r="122" spans="1:50" s="280" customFormat="1" ht="15">
      <c r="A122" s="26"/>
      <c r="B122" s="26"/>
      <c r="C122" s="17"/>
      <c r="D122" s="26"/>
      <c r="E122" s="26"/>
      <c r="F122" s="26"/>
      <c r="G122" s="279"/>
      <c r="H122" s="26"/>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row>
    <row r="123" spans="1:50" s="280" customFormat="1" ht="15">
      <c r="A123" s="26"/>
      <c r="B123" s="26"/>
      <c r="C123" s="17"/>
      <c r="D123" s="26"/>
      <c r="E123" s="26"/>
      <c r="F123" s="26"/>
      <c r="G123" s="279"/>
      <c r="H123" s="26"/>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row>
    <row r="124" spans="1:50" s="280" customFormat="1" ht="15">
      <c r="A124" s="26"/>
      <c r="B124" s="26"/>
      <c r="C124" s="17"/>
      <c r="D124" s="26"/>
      <c r="E124" s="26"/>
      <c r="F124" s="26"/>
      <c r="G124" s="279"/>
      <c r="H124" s="26"/>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row>
    <row r="125" spans="1:50" s="280" customFormat="1" ht="15">
      <c r="A125" s="26"/>
      <c r="B125" s="26"/>
      <c r="C125" s="17"/>
      <c r="D125" s="18"/>
      <c r="E125" s="18"/>
      <c r="F125" s="26"/>
      <c r="G125" s="279"/>
      <c r="H125" s="26"/>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row>
    <row r="126" spans="1:50" s="280" customFormat="1" ht="15">
      <c r="A126" s="26"/>
      <c r="B126" s="26"/>
      <c r="C126" s="17"/>
      <c r="D126" s="18"/>
      <c r="E126" s="18"/>
      <c r="F126" s="26"/>
      <c r="G126" s="279"/>
      <c r="H126" s="26"/>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row>
    <row r="127" spans="1:50" s="280" customFormat="1" ht="15">
      <c r="A127" s="26"/>
      <c r="B127" s="26"/>
      <c r="C127" s="17"/>
      <c r="D127" s="18"/>
      <c r="E127" s="18"/>
      <c r="F127" s="26"/>
      <c r="G127" s="279"/>
      <c r="H127" s="26"/>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row>
    <row r="128" spans="1:50" s="280" customFormat="1" ht="15">
      <c r="A128" s="26"/>
      <c r="B128" s="26"/>
      <c r="C128" s="17"/>
      <c r="D128" s="18"/>
      <c r="E128" s="18"/>
      <c r="F128" s="26"/>
      <c r="G128" s="279"/>
      <c r="H128" s="26"/>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row>
    <row r="129" spans="1:50" s="280" customFormat="1" ht="15">
      <c r="A129" s="18"/>
      <c r="B129" s="26"/>
      <c r="C129" s="17"/>
      <c r="D129" s="18"/>
      <c r="E129" s="18"/>
      <c r="F129" s="26"/>
      <c r="G129" s="279"/>
      <c r="H129" s="26"/>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row>
    <row r="130" spans="1:50" s="280" customFormat="1" ht="15">
      <c r="A130" s="18"/>
      <c r="B130" s="18"/>
      <c r="C130" s="17"/>
      <c r="D130" s="18"/>
      <c r="E130" s="18"/>
      <c r="F130" s="26"/>
      <c r="G130" s="279"/>
      <c r="H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row>
    <row r="131" spans="1:50" s="279" customFormat="1" ht="15">
      <c r="A131" s="18"/>
      <c r="B131" s="18"/>
      <c r="C131" s="17"/>
      <c r="D131" s="18"/>
      <c r="E131" s="18"/>
      <c r="F131" s="26"/>
      <c r="H131" s="18"/>
      <c r="I131" s="280"/>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row>
    <row r="132" spans="1:50" s="279" customFormat="1" ht="15">
      <c r="A132" s="18"/>
      <c r="B132" s="18"/>
      <c r="C132" s="17"/>
      <c r="D132" s="18"/>
      <c r="E132" s="18"/>
      <c r="F132" s="26"/>
      <c r="H132" s="18"/>
      <c r="I132" s="280"/>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row>
    <row r="133" spans="1:50" s="279" customFormat="1" ht="15">
      <c r="A133" s="18"/>
      <c r="B133" s="18"/>
      <c r="C133" s="17"/>
      <c r="D133" s="18"/>
      <c r="E133" s="18"/>
      <c r="F133" s="26"/>
      <c r="H133" s="18"/>
      <c r="I133" s="280"/>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row>
  </sheetData>
  <sheetProtection/>
  <mergeCells count="37">
    <mergeCell ref="D14:G14"/>
    <mergeCell ref="D15:D16"/>
    <mergeCell ref="D17:D18"/>
    <mergeCell ref="C3:G3"/>
    <mergeCell ref="C4:G4"/>
    <mergeCell ref="D7:G7"/>
    <mergeCell ref="D8:G8"/>
    <mergeCell ref="D9:D10"/>
    <mergeCell ref="G9:G10"/>
    <mergeCell ref="D12:D13"/>
    <mergeCell ref="D27:D28"/>
    <mergeCell ref="D29:G29"/>
    <mergeCell ref="C33:E33"/>
    <mergeCell ref="E35:H35"/>
    <mergeCell ref="E36:H36"/>
    <mergeCell ref="D19:D26"/>
    <mergeCell ref="G20:G21"/>
    <mergeCell ref="G12:G13"/>
    <mergeCell ref="B38:F38"/>
    <mergeCell ref="D67:D69"/>
    <mergeCell ref="E67:G69"/>
    <mergeCell ref="D39:G42"/>
    <mergeCell ref="D45:D50"/>
    <mergeCell ref="E45:E50"/>
    <mergeCell ref="F45:F50"/>
    <mergeCell ref="G45:G50"/>
    <mergeCell ref="E55:H55"/>
    <mergeCell ref="F75:H75"/>
    <mergeCell ref="F76:H76"/>
    <mergeCell ref="E34:G34"/>
    <mergeCell ref="F71:H71"/>
    <mergeCell ref="F72:H72"/>
    <mergeCell ref="F73:H73"/>
    <mergeCell ref="F74:H74"/>
    <mergeCell ref="E56:H56"/>
    <mergeCell ref="E64:F64"/>
    <mergeCell ref="E65:F65"/>
  </mergeCells>
  <hyperlinks>
    <hyperlink ref="E36" r:id="rId1" display="tuya.tserenbataa@undp.org"/>
    <hyperlink ref="E56" r:id="rId2" display="chimeg.junai@undp.org"/>
  </hyperlinks>
  <printOptions/>
  <pageMargins left="0.25" right="0.25" top="0.75" bottom="0.75" header="0.3" footer="0.3"/>
  <pageSetup horizontalDpi="600" verticalDpi="600" orientation="landscape" scale="70" r:id="rId3"/>
</worksheet>
</file>

<file path=xl/worksheets/sheet5.xml><?xml version="1.0" encoding="utf-8"?>
<worksheet xmlns="http://schemas.openxmlformats.org/spreadsheetml/2006/main" xmlns:r="http://schemas.openxmlformats.org/officeDocument/2006/relationships">
  <dimension ref="B2:AL66"/>
  <sheetViews>
    <sheetView zoomScale="70" zoomScaleNormal="70" zoomScalePageLayoutView="0" workbookViewId="0" topLeftCell="A58">
      <selection activeCell="D6" sqref="D6:F6"/>
    </sheetView>
  </sheetViews>
  <sheetFormatPr defaultColWidth="9.140625" defaultRowHeight="15"/>
  <cols>
    <col min="1" max="1" width="1.28515625" style="23" customWidth="1"/>
    <col min="2" max="2" width="2.00390625" style="23" customWidth="1"/>
    <col min="3" max="3" width="19.00390625" style="23" customWidth="1"/>
    <col min="4" max="4" width="15.57421875" style="23" customWidth="1"/>
    <col min="5" max="5" width="1.421875" style="23" hidden="1" customWidth="1"/>
    <col min="6" max="6" width="18.421875" style="23" customWidth="1"/>
    <col min="7" max="7" width="22.7109375" style="23" customWidth="1"/>
    <col min="8" max="8" width="10.8515625" style="23" customWidth="1"/>
    <col min="9" max="9" width="8.8515625" style="23" customWidth="1"/>
    <col min="10" max="10" width="10.57421875" style="23" customWidth="1"/>
    <col min="11" max="11" width="10.8515625" style="23" customWidth="1"/>
    <col min="12" max="12" width="11.421875" style="23" customWidth="1"/>
    <col min="13" max="13" width="16.8515625" style="23" customWidth="1"/>
    <col min="14" max="14" width="11.00390625" style="23" customWidth="1"/>
    <col min="15" max="15" width="11.28125" style="23" customWidth="1"/>
    <col min="16" max="16" width="12.28125" style="23" customWidth="1"/>
    <col min="17" max="17" width="10.7109375" style="23" customWidth="1"/>
    <col min="18" max="18" width="11.57421875" style="23" customWidth="1"/>
    <col min="19" max="19" width="10.8515625" style="23" customWidth="1"/>
    <col min="20" max="20" width="16.8515625" style="338" customWidth="1"/>
    <col min="21" max="21" width="20.00390625" style="338" customWidth="1"/>
    <col min="22" max="22" width="13.57421875" style="338" customWidth="1"/>
    <col min="23" max="23" width="31.421875" style="338" customWidth="1"/>
    <col min="24" max="25" width="10.8515625" style="338" customWidth="1"/>
    <col min="26" max="26" width="16.8515625" style="338" customWidth="1"/>
    <col min="27" max="27" width="20.00390625" style="338" customWidth="1"/>
    <col min="28" max="28" width="13.57421875" style="338" customWidth="1"/>
    <col min="29" max="29" width="31.421875" style="338" customWidth="1"/>
    <col min="30" max="31" width="10.8515625" style="338" customWidth="1"/>
    <col min="32" max="32" width="35.421875" style="23" customWidth="1"/>
    <col min="33" max="16384" width="9.140625" style="23" customWidth="1"/>
  </cols>
  <sheetData>
    <row r="1" ht="6.75" customHeight="1" thickBot="1"/>
    <row r="2" spans="2:32" ht="15.75" thickBot="1">
      <c r="B2" s="339"/>
      <c r="C2" s="340"/>
      <c r="D2" s="341"/>
      <c r="E2" s="341"/>
      <c r="F2" s="341"/>
      <c r="G2" s="341"/>
      <c r="H2" s="341"/>
      <c r="I2" s="341"/>
      <c r="J2" s="341"/>
      <c r="K2" s="341"/>
      <c r="L2" s="341"/>
      <c r="M2" s="341"/>
      <c r="N2" s="341"/>
      <c r="O2" s="341"/>
      <c r="P2" s="341"/>
      <c r="Q2" s="341"/>
      <c r="R2" s="341"/>
      <c r="S2" s="341"/>
      <c r="T2" s="342"/>
      <c r="U2" s="342"/>
      <c r="V2" s="342"/>
      <c r="W2" s="342"/>
      <c r="X2" s="342"/>
      <c r="Y2" s="342"/>
      <c r="Z2" s="342"/>
      <c r="AA2" s="342"/>
      <c r="AB2" s="342"/>
      <c r="AC2" s="342"/>
      <c r="AD2" s="342"/>
      <c r="AE2" s="342"/>
      <c r="AF2" s="341"/>
    </row>
    <row r="3" spans="2:32" ht="21" customHeight="1" thickBot="1">
      <c r="B3" s="343"/>
      <c r="C3" s="1054" t="s">
        <v>409</v>
      </c>
      <c r="D3" s="1055"/>
      <c r="E3" s="1055"/>
      <c r="F3" s="1055"/>
      <c r="G3" s="1055"/>
      <c r="H3" s="1055"/>
      <c r="I3" s="1055"/>
      <c r="J3" s="1055"/>
      <c r="K3" s="1055"/>
      <c r="L3" s="1055"/>
      <c r="M3" s="1055"/>
      <c r="N3" s="1055"/>
      <c r="O3" s="1055"/>
      <c r="P3" s="1055"/>
      <c r="Q3" s="1055"/>
      <c r="R3" s="1055"/>
      <c r="S3" s="1055"/>
      <c r="T3" s="1055"/>
      <c r="U3" s="1055"/>
      <c r="V3" s="1055"/>
      <c r="W3" s="1055"/>
      <c r="X3" s="1055"/>
      <c r="Y3" s="1055"/>
      <c r="Z3" s="1055"/>
      <c r="AA3" s="1055"/>
      <c r="AB3" s="1055"/>
      <c r="AC3" s="1055"/>
      <c r="AD3" s="1055"/>
      <c r="AE3" s="1055"/>
      <c r="AF3" s="1056"/>
    </row>
    <row r="4" spans="2:32" ht="15" customHeight="1">
      <c r="B4" s="344"/>
      <c r="C4" s="1057" t="s">
        <v>410</v>
      </c>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row>
    <row r="5" spans="2:32" ht="30.75" customHeight="1" thickBot="1">
      <c r="B5" s="344"/>
      <c r="C5" s="653" t="s">
        <v>411</v>
      </c>
      <c r="D5" s="653"/>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6"/>
    </row>
    <row r="6" spans="2:32" ht="36.75" customHeight="1" thickBot="1">
      <c r="B6" s="344"/>
      <c r="C6" s="347" t="s">
        <v>412</v>
      </c>
      <c r="D6" s="1058" t="s">
        <v>413</v>
      </c>
      <c r="E6" s="1059"/>
      <c r="F6" s="1060"/>
      <c r="G6" s="1058" t="s">
        <v>414</v>
      </c>
      <c r="H6" s="1059"/>
      <c r="I6" s="1059"/>
      <c r="J6" s="1059"/>
      <c r="K6" s="1059"/>
      <c r="L6" s="1059"/>
      <c r="M6" s="1060"/>
      <c r="N6" s="1058" t="s">
        <v>415</v>
      </c>
      <c r="O6" s="1059"/>
      <c r="P6" s="1059"/>
      <c r="Q6" s="1059"/>
      <c r="R6" s="1059"/>
      <c r="S6" s="1060"/>
      <c r="T6" s="1058" t="s">
        <v>416</v>
      </c>
      <c r="U6" s="1059"/>
      <c r="V6" s="1059"/>
      <c r="W6" s="1059"/>
      <c r="X6" s="1059"/>
      <c r="Y6" s="1060"/>
      <c r="Z6" s="1061" t="s">
        <v>417</v>
      </c>
      <c r="AA6" s="1062"/>
      <c r="AB6" s="1062"/>
      <c r="AC6" s="1062"/>
      <c r="AD6" s="1062"/>
      <c r="AE6" s="1063"/>
      <c r="AF6" s="348" t="s">
        <v>418</v>
      </c>
    </row>
    <row r="7" spans="2:33" ht="90" customHeight="1">
      <c r="B7" s="344"/>
      <c r="C7" s="1064" t="s">
        <v>419</v>
      </c>
      <c r="D7" s="745" t="s">
        <v>420</v>
      </c>
      <c r="E7" s="746"/>
      <c r="F7" s="746"/>
      <c r="G7" s="349"/>
      <c r="H7" s="1024" t="s">
        <v>421</v>
      </c>
      <c r="I7" s="1024"/>
      <c r="J7" s="1024" t="s">
        <v>422</v>
      </c>
      <c r="K7" s="1024"/>
      <c r="L7" s="1024" t="s">
        <v>423</v>
      </c>
      <c r="M7" s="1053"/>
      <c r="N7" s="1023" t="s">
        <v>421</v>
      </c>
      <c r="O7" s="1024"/>
      <c r="P7" s="1024" t="s">
        <v>422</v>
      </c>
      <c r="Q7" s="1024"/>
      <c r="R7" s="1024" t="s">
        <v>423</v>
      </c>
      <c r="S7" s="1053"/>
      <c r="T7" s="1023" t="s">
        <v>421</v>
      </c>
      <c r="U7" s="1024"/>
      <c r="V7" s="1024" t="s">
        <v>422</v>
      </c>
      <c r="W7" s="1024"/>
      <c r="X7" s="1024" t="s">
        <v>424</v>
      </c>
      <c r="Y7" s="1053"/>
      <c r="Z7" s="1025" t="s">
        <v>421</v>
      </c>
      <c r="AA7" s="1026"/>
      <c r="AB7" s="1026" t="s">
        <v>422</v>
      </c>
      <c r="AC7" s="1026"/>
      <c r="AD7" s="1026" t="s">
        <v>424</v>
      </c>
      <c r="AE7" s="1041"/>
      <c r="AF7" s="763" t="s">
        <v>425</v>
      </c>
      <c r="AG7" s="350"/>
    </row>
    <row r="8" spans="2:33" ht="18.75" customHeight="1">
      <c r="B8" s="344"/>
      <c r="C8" s="1065"/>
      <c r="D8" s="748"/>
      <c r="E8" s="749"/>
      <c r="F8" s="749"/>
      <c r="G8" s="506" t="s">
        <v>426</v>
      </c>
      <c r="H8" s="1021" t="s">
        <v>427</v>
      </c>
      <c r="I8" s="1021"/>
      <c r="J8" s="1021">
        <v>2012</v>
      </c>
      <c r="K8" s="1021"/>
      <c r="L8" s="1021">
        <v>2012</v>
      </c>
      <c r="M8" s="1022"/>
      <c r="N8" s="1020">
        <v>2013</v>
      </c>
      <c r="O8" s="1021"/>
      <c r="P8" s="1021">
        <v>2013</v>
      </c>
      <c r="Q8" s="1021"/>
      <c r="R8" s="1021">
        <v>2013</v>
      </c>
      <c r="S8" s="1022"/>
      <c r="T8" s="1020">
        <v>2014</v>
      </c>
      <c r="U8" s="1021"/>
      <c r="V8" s="1021">
        <v>2014</v>
      </c>
      <c r="W8" s="1021"/>
      <c r="X8" s="1021">
        <v>2014</v>
      </c>
      <c r="Y8" s="1022"/>
      <c r="Z8" s="1027">
        <v>2015</v>
      </c>
      <c r="AA8" s="1007"/>
      <c r="AB8" s="1007">
        <v>2015</v>
      </c>
      <c r="AC8" s="1007"/>
      <c r="AD8" s="1007">
        <v>2015</v>
      </c>
      <c r="AE8" s="1008"/>
      <c r="AF8" s="1049"/>
      <c r="AG8" s="350"/>
    </row>
    <row r="9" spans="2:33" ht="48" customHeight="1">
      <c r="B9" s="344"/>
      <c r="C9" s="1065"/>
      <c r="D9" s="748"/>
      <c r="E9" s="749"/>
      <c r="F9" s="749"/>
      <c r="G9" s="351" t="s">
        <v>428</v>
      </c>
      <c r="H9" s="1046">
        <v>0.78</v>
      </c>
      <c r="I9" s="1047"/>
      <c r="J9" s="1046">
        <v>1.58</v>
      </c>
      <c r="K9" s="1047"/>
      <c r="L9" s="1030">
        <v>0</v>
      </c>
      <c r="M9" s="1031"/>
      <c r="N9" s="1048">
        <v>1.37</v>
      </c>
      <c r="O9" s="1047"/>
      <c r="P9" s="1046">
        <v>2.25</v>
      </c>
      <c r="Q9" s="1047"/>
      <c r="R9" s="1030">
        <v>0</v>
      </c>
      <c r="S9" s="1031"/>
      <c r="T9" s="1048">
        <v>1.13</v>
      </c>
      <c r="U9" s="1047"/>
      <c r="V9" s="1048">
        <v>1.98</v>
      </c>
      <c r="W9" s="1047"/>
      <c r="X9" s="1037" t="s">
        <v>429</v>
      </c>
      <c r="Y9" s="1037"/>
      <c r="Z9" s="1042">
        <v>0.87</v>
      </c>
      <c r="AA9" s="1043"/>
      <c r="AB9" s="1044">
        <v>2.3</v>
      </c>
      <c r="AC9" s="1045"/>
      <c r="AD9" s="1039" t="s">
        <v>430</v>
      </c>
      <c r="AE9" s="1040"/>
      <c r="AF9" s="1049"/>
      <c r="AG9" s="350"/>
    </row>
    <row r="10" spans="2:33" ht="63" customHeight="1">
      <c r="B10" s="344"/>
      <c r="C10" s="1065"/>
      <c r="D10" s="748"/>
      <c r="E10" s="749"/>
      <c r="F10" s="749"/>
      <c r="G10" s="352" t="s">
        <v>431</v>
      </c>
      <c r="H10" s="1028">
        <v>3.21</v>
      </c>
      <c r="I10" s="1029"/>
      <c r="J10" s="1028">
        <v>7.21</v>
      </c>
      <c r="K10" s="1029"/>
      <c r="L10" s="1030">
        <v>0</v>
      </c>
      <c r="M10" s="1031"/>
      <c r="N10" s="1006">
        <v>2.62</v>
      </c>
      <c r="O10" s="1004"/>
      <c r="P10" s="1004">
        <v>3.46</v>
      </c>
      <c r="Q10" s="1004"/>
      <c r="R10" s="1030">
        <v>0</v>
      </c>
      <c r="S10" s="1031"/>
      <c r="T10" s="1036">
        <v>1.5</v>
      </c>
      <c r="U10" s="1037"/>
      <c r="V10" s="1037">
        <v>3.3</v>
      </c>
      <c r="W10" s="1037"/>
      <c r="X10" s="1037" t="s">
        <v>432</v>
      </c>
      <c r="Y10" s="1037"/>
      <c r="Z10" s="1038">
        <v>1.5</v>
      </c>
      <c r="AA10" s="1038"/>
      <c r="AB10" s="1038">
        <v>3.86</v>
      </c>
      <c r="AC10" s="1038"/>
      <c r="AD10" s="1039" t="s">
        <v>433</v>
      </c>
      <c r="AE10" s="1040"/>
      <c r="AF10" s="1049"/>
      <c r="AG10" s="350"/>
    </row>
    <row r="11" spans="2:33" ht="39" customHeight="1" thickBot="1">
      <c r="B11" s="344"/>
      <c r="C11" s="1065"/>
      <c r="D11" s="748"/>
      <c r="E11" s="749"/>
      <c r="F11" s="749"/>
      <c r="G11" s="498" t="s">
        <v>434</v>
      </c>
      <c r="H11" s="1032">
        <v>2.55</v>
      </c>
      <c r="I11" s="1033"/>
      <c r="J11" s="1032">
        <v>5.15</v>
      </c>
      <c r="K11" s="1033"/>
      <c r="L11" s="1032">
        <v>5.88</v>
      </c>
      <c r="M11" s="1034"/>
      <c r="N11" s="1035">
        <v>2.55</v>
      </c>
      <c r="O11" s="1033"/>
      <c r="P11" s="1032">
        <v>5.15</v>
      </c>
      <c r="Q11" s="1033"/>
      <c r="R11" s="1032">
        <v>5.88</v>
      </c>
      <c r="S11" s="1034"/>
      <c r="T11" s="1035">
        <v>2.55</v>
      </c>
      <c r="U11" s="1033"/>
      <c r="V11" s="1032">
        <v>5.15</v>
      </c>
      <c r="W11" s="1033"/>
      <c r="X11" s="1032" t="s">
        <v>435</v>
      </c>
      <c r="Y11" s="1034"/>
      <c r="Z11" s="823">
        <v>2.51</v>
      </c>
      <c r="AA11" s="1050"/>
      <c r="AB11" s="823">
        <v>5.05</v>
      </c>
      <c r="AC11" s="1050"/>
      <c r="AD11" s="1051" t="s">
        <v>436</v>
      </c>
      <c r="AE11" s="1052"/>
      <c r="AF11" s="765"/>
      <c r="AG11" s="350"/>
    </row>
    <row r="12" spans="2:33" ht="15" customHeight="1">
      <c r="B12" s="66"/>
      <c r="C12" s="1066"/>
      <c r="D12" s="782" t="s">
        <v>437</v>
      </c>
      <c r="E12" s="732"/>
      <c r="F12" s="732"/>
      <c r="G12" s="353" t="s">
        <v>438</v>
      </c>
      <c r="H12" s="1009" t="s">
        <v>439</v>
      </c>
      <c r="I12" s="1010"/>
      <c r="J12" s="1009" t="s">
        <v>440</v>
      </c>
      <c r="K12" s="1010"/>
      <c r="L12" s="1009" t="s">
        <v>441</v>
      </c>
      <c r="M12" s="1011"/>
      <c r="N12" s="1012" t="s">
        <v>439</v>
      </c>
      <c r="O12" s="1010"/>
      <c r="P12" s="1009" t="s">
        <v>440</v>
      </c>
      <c r="Q12" s="1010"/>
      <c r="R12" s="1009" t="s">
        <v>441</v>
      </c>
      <c r="S12" s="1011"/>
      <c r="T12" s="1023" t="s">
        <v>439</v>
      </c>
      <c r="U12" s="1024"/>
      <c r="V12" s="1009" t="s">
        <v>440</v>
      </c>
      <c r="W12" s="1010"/>
      <c r="X12" s="1009" t="s">
        <v>441</v>
      </c>
      <c r="Y12" s="1011"/>
      <c r="Z12" s="1025" t="s">
        <v>439</v>
      </c>
      <c r="AA12" s="1026"/>
      <c r="AB12" s="1013" t="s">
        <v>440</v>
      </c>
      <c r="AC12" s="1014"/>
      <c r="AD12" s="1013" t="s">
        <v>441</v>
      </c>
      <c r="AE12" s="1015"/>
      <c r="AF12" s="1016" t="s">
        <v>442</v>
      </c>
      <c r="AG12" s="350"/>
    </row>
    <row r="13" spans="2:33" ht="15" customHeight="1">
      <c r="B13" s="66"/>
      <c r="C13" s="1066"/>
      <c r="D13" s="783"/>
      <c r="E13" s="784"/>
      <c r="F13" s="784"/>
      <c r="G13" s="354" t="s">
        <v>426</v>
      </c>
      <c r="H13" s="1018" t="s">
        <v>443</v>
      </c>
      <c r="I13" s="1018"/>
      <c r="J13" s="1018" t="s">
        <v>443</v>
      </c>
      <c r="K13" s="1018"/>
      <c r="L13" s="1018" t="s">
        <v>443</v>
      </c>
      <c r="M13" s="1019"/>
      <c r="N13" s="1020" t="s">
        <v>444</v>
      </c>
      <c r="O13" s="1021"/>
      <c r="P13" s="1021" t="s">
        <v>444</v>
      </c>
      <c r="Q13" s="1021"/>
      <c r="R13" s="1021" t="s">
        <v>444</v>
      </c>
      <c r="S13" s="1022"/>
      <c r="T13" s="1020" t="s">
        <v>445</v>
      </c>
      <c r="U13" s="1021"/>
      <c r="V13" s="1021" t="s">
        <v>445</v>
      </c>
      <c r="W13" s="1021"/>
      <c r="X13" s="1021" t="s">
        <v>445</v>
      </c>
      <c r="Y13" s="1022"/>
      <c r="Z13" s="1027" t="s">
        <v>446</v>
      </c>
      <c r="AA13" s="1007"/>
      <c r="AB13" s="1007" t="s">
        <v>446</v>
      </c>
      <c r="AC13" s="1007"/>
      <c r="AD13" s="1007" t="s">
        <v>446</v>
      </c>
      <c r="AE13" s="1008"/>
      <c r="AF13" s="1017"/>
      <c r="AG13" s="350"/>
    </row>
    <row r="14" spans="2:33" ht="30">
      <c r="B14" s="66"/>
      <c r="C14" s="1066"/>
      <c r="D14" s="783"/>
      <c r="E14" s="784"/>
      <c r="F14" s="784"/>
      <c r="G14" s="355" t="s">
        <v>447</v>
      </c>
      <c r="H14" s="1004">
        <v>16</v>
      </c>
      <c r="I14" s="1004"/>
      <c r="J14" s="1004">
        <v>40</v>
      </c>
      <c r="K14" s="1004"/>
      <c r="L14" s="1004">
        <v>8.5</v>
      </c>
      <c r="M14" s="1005"/>
      <c r="N14" s="1006">
        <v>10</v>
      </c>
      <c r="O14" s="1004"/>
      <c r="P14" s="1004">
        <v>14</v>
      </c>
      <c r="Q14" s="1004"/>
      <c r="R14" s="1004">
        <v>8.7</v>
      </c>
      <c r="S14" s="1005"/>
      <c r="T14" s="1006">
        <v>6</v>
      </c>
      <c r="U14" s="1004"/>
      <c r="V14" s="1004">
        <v>4</v>
      </c>
      <c r="W14" s="1004"/>
      <c r="X14" s="1004">
        <v>6.4</v>
      </c>
      <c r="Y14" s="1005"/>
      <c r="Z14" s="989">
        <v>6</v>
      </c>
      <c r="AA14" s="990"/>
      <c r="AB14" s="990">
        <v>18</v>
      </c>
      <c r="AC14" s="990"/>
      <c r="AD14" s="990">
        <v>3</v>
      </c>
      <c r="AE14" s="991"/>
      <c r="AF14" s="494" t="s">
        <v>448</v>
      </c>
      <c r="AG14" s="350"/>
    </row>
    <row r="15" spans="2:33" ht="45" customHeight="1">
      <c r="B15" s="66"/>
      <c r="C15" s="1066"/>
      <c r="D15" s="748" t="s">
        <v>449</v>
      </c>
      <c r="E15" s="749"/>
      <c r="F15" s="749"/>
      <c r="G15" s="355" t="s">
        <v>450</v>
      </c>
      <c r="H15" s="1004">
        <v>1.4</v>
      </c>
      <c r="I15" s="1004"/>
      <c r="J15" s="1004">
        <v>7</v>
      </c>
      <c r="K15" s="1004"/>
      <c r="L15" s="1004">
        <v>5.28</v>
      </c>
      <c r="M15" s="1005"/>
      <c r="N15" s="1006">
        <v>0.6</v>
      </c>
      <c r="O15" s="1004"/>
      <c r="P15" s="1004">
        <v>0.8</v>
      </c>
      <c r="Q15" s="1004"/>
      <c r="R15" s="1004">
        <v>15.5</v>
      </c>
      <c r="S15" s="1005"/>
      <c r="T15" s="1006">
        <v>7.3</v>
      </c>
      <c r="U15" s="1004"/>
      <c r="V15" s="1004">
        <v>0.5</v>
      </c>
      <c r="W15" s="1004"/>
      <c r="X15" s="1004">
        <v>10.6</v>
      </c>
      <c r="Y15" s="1005"/>
      <c r="Z15" s="989">
        <v>1.3</v>
      </c>
      <c r="AA15" s="990"/>
      <c r="AB15" s="990">
        <v>0.3</v>
      </c>
      <c r="AC15" s="990"/>
      <c r="AD15" s="990">
        <v>6.03</v>
      </c>
      <c r="AE15" s="991"/>
      <c r="AF15" s="494" t="s">
        <v>451</v>
      </c>
      <c r="AG15" s="350"/>
    </row>
    <row r="16" spans="2:33" ht="30">
      <c r="B16" s="66"/>
      <c r="C16" s="1066"/>
      <c r="E16" s="356"/>
      <c r="F16" s="356"/>
      <c r="G16" s="355" t="s">
        <v>452</v>
      </c>
      <c r="H16" s="1004">
        <v>0.42</v>
      </c>
      <c r="I16" s="1004"/>
      <c r="J16" s="1004">
        <v>0.54</v>
      </c>
      <c r="K16" s="1004"/>
      <c r="L16" s="1004">
        <v>0.083</v>
      </c>
      <c r="M16" s="1005"/>
      <c r="N16" s="1006">
        <v>0.22</v>
      </c>
      <c r="O16" s="1004"/>
      <c r="P16" s="1004">
        <v>0.07</v>
      </c>
      <c r="Q16" s="1004"/>
      <c r="R16" s="1004">
        <v>0.42</v>
      </c>
      <c r="S16" s="1005"/>
      <c r="T16" s="1006">
        <v>0.21</v>
      </c>
      <c r="U16" s="1004"/>
      <c r="V16" s="1004">
        <v>0.09</v>
      </c>
      <c r="W16" s="1004"/>
      <c r="X16" s="1004">
        <v>0.13</v>
      </c>
      <c r="Y16" s="1005"/>
      <c r="Z16" s="989">
        <v>0.08</v>
      </c>
      <c r="AA16" s="990"/>
      <c r="AB16" s="990">
        <v>0.04</v>
      </c>
      <c r="AC16" s="990"/>
      <c r="AD16" s="990">
        <v>0.23</v>
      </c>
      <c r="AE16" s="991"/>
      <c r="AF16" s="494" t="s">
        <v>453</v>
      </c>
      <c r="AG16" s="350"/>
    </row>
    <row r="17" spans="2:33" ht="30">
      <c r="B17" s="66"/>
      <c r="C17" s="1066"/>
      <c r="D17" s="357"/>
      <c r="E17" s="356"/>
      <c r="F17" s="356"/>
      <c r="G17" s="355" t="s">
        <v>454</v>
      </c>
      <c r="H17" s="1004">
        <v>0.34</v>
      </c>
      <c r="I17" s="1004"/>
      <c r="J17" s="1004">
        <v>0.45</v>
      </c>
      <c r="K17" s="1004"/>
      <c r="L17" s="1004">
        <v>0.79</v>
      </c>
      <c r="M17" s="1005"/>
      <c r="N17" s="1006">
        <v>0.008</v>
      </c>
      <c r="O17" s="1004"/>
      <c r="P17" s="1004">
        <v>0.006</v>
      </c>
      <c r="Q17" s="1004"/>
      <c r="R17" s="1004">
        <v>0.033</v>
      </c>
      <c r="S17" s="1005"/>
      <c r="T17" s="1006">
        <v>0.017</v>
      </c>
      <c r="U17" s="1004"/>
      <c r="V17" s="1004">
        <v>0.067</v>
      </c>
      <c r="W17" s="1004"/>
      <c r="X17" s="1004">
        <v>0.004</v>
      </c>
      <c r="Y17" s="1005"/>
      <c r="Z17" s="989">
        <v>0.004</v>
      </c>
      <c r="AA17" s="990"/>
      <c r="AB17" s="990">
        <v>0.011</v>
      </c>
      <c r="AC17" s="990"/>
      <c r="AD17" s="990">
        <v>0.034</v>
      </c>
      <c r="AE17" s="991"/>
      <c r="AF17" s="494" t="s">
        <v>455</v>
      </c>
      <c r="AG17" s="350"/>
    </row>
    <row r="18" spans="2:33" ht="53.25" customHeight="1">
      <c r="B18" s="66"/>
      <c r="C18" s="1066"/>
      <c r="D18" s="357"/>
      <c r="E18" s="356"/>
      <c r="F18" s="356"/>
      <c r="G18" s="355" t="s">
        <v>456</v>
      </c>
      <c r="H18" s="1004">
        <v>0.23</v>
      </c>
      <c r="I18" s="1004"/>
      <c r="J18" s="1004">
        <v>0.14</v>
      </c>
      <c r="K18" s="1004"/>
      <c r="L18" s="1004">
        <v>0</v>
      </c>
      <c r="M18" s="1005"/>
      <c r="N18" s="1006">
        <v>0.02</v>
      </c>
      <c r="O18" s="1004"/>
      <c r="P18" s="1004">
        <v>0.06</v>
      </c>
      <c r="Q18" s="1004"/>
      <c r="R18" s="1004">
        <v>0</v>
      </c>
      <c r="S18" s="1005"/>
      <c r="T18" s="1006">
        <v>0.07</v>
      </c>
      <c r="U18" s="1004"/>
      <c r="V18" s="1004">
        <v>0.03</v>
      </c>
      <c r="W18" s="1004"/>
      <c r="X18" s="1004">
        <v>0.06</v>
      </c>
      <c r="Y18" s="1005"/>
      <c r="Z18" s="989">
        <v>0.03</v>
      </c>
      <c r="AA18" s="990"/>
      <c r="AB18" s="990">
        <v>0.07</v>
      </c>
      <c r="AC18" s="990"/>
      <c r="AD18" s="990">
        <v>0.026</v>
      </c>
      <c r="AE18" s="991"/>
      <c r="AF18" s="494" t="s">
        <v>457</v>
      </c>
      <c r="AG18" s="350"/>
    </row>
    <row r="19" spans="2:33" ht="111" customHeight="1" thickBot="1">
      <c r="B19" s="66"/>
      <c r="C19" s="1066"/>
      <c r="D19" s="357"/>
      <c r="E19" s="356"/>
      <c r="F19" s="356"/>
      <c r="G19" s="998"/>
      <c r="H19" s="999"/>
      <c r="I19" s="999"/>
      <c r="J19" s="999"/>
      <c r="K19" s="999"/>
      <c r="L19" s="999"/>
      <c r="M19" s="1000"/>
      <c r="N19" s="959" t="s">
        <v>458</v>
      </c>
      <c r="O19" s="960"/>
      <c r="P19" s="960"/>
      <c r="Q19" s="960"/>
      <c r="R19" s="960"/>
      <c r="S19" s="961"/>
      <c r="T19" s="959" t="s">
        <v>459</v>
      </c>
      <c r="U19" s="960"/>
      <c r="V19" s="960"/>
      <c r="W19" s="960"/>
      <c r="X19" s="960"/>
      <c r="Y19" s="961"/>
      <c r="Z19" s="1001" t="s">
        <v>460</v>
      </c>
      <c r="AA19" s="1002"/>
      <c r="AB19" s="1002"/>
      <c r="AC19" s="1002"/>
      <c r="AD19" s="1002"/>
      <c r="AE19" s="1003"/>
      <c r="AF19" s="358"/>
      <c r="AG19" s="350"/>
    </row>
    <row r="20" spans="2:33" ht="34.5" customHeight="1">
      <c r="B20" s="66"/>
      <c r="C20" s="1066"/>
      <c r="D20" s="357"/>
      <c r="E20" s="356"/>
      <c r="F20" s="356"/>
      <c r="G20" s="353"/>
      <c r="H20" s="933" t="s">
        <v>461</v>
      </c>
      <c r="I20" s="933"/>
      <c r="J20" s="933"/>
      <c r="K20" s="933" t="s">
        <v>462</v>
      </c>
      <c r="L20" s="933"/>
      <c r="M20" s="934"/>
      <c r="N20" s="971" t="s">
        <v>461</v>
      </c>
      <c r="O20" s="933"/>
      <c r="P20" s="933"/>
      <c r="Q20" s="933" t="s">
        <v>462</v>
      </c>
      <c r="R20" s="933"/>
      <c r="S20" s="934"/>
      <c r="T20" s="992" t="s">
        <v>461</v>
      </c>
      <c r="U20" s="993"/>
      <c r="V20" s="993"/>
      <c r="W20" s="993" t="s">
        <v>462</v>
      </c>
      <c r="X20" s="993"/>
      <c r="Y20" s="994"/>
      <c r="Z20" s="965" t="s">
        <v>461</v>
      </c>
      <c r="AA20" s="966"/>
      <c r="AB20" s="966"/>
      <c r="AC20" s="966" t="s">
        <v>462</v>
      </c>
      <c r="AD20" s="966"/>
      <c r="AE20" s="967"/>
      <c r="AF20" s="358"/>
      <c r="AG20" s="350"/>
    </row>
    <row r="21" spans="2:33" ht="30">
      <c r="B21" s="66"/>
      <c r="C21" s="1066"/>
      <c r="D21" s="357"/>
      <c r="E21" s="356"/>
      <c r="F21" s="356"/>
      <c r="G21" s="359" t="s">
        <v>463</v>
      </c>
      <c r="H21" s="495" t="s">
        <v>464</v>
      </c>
      <c r="I21" s="495" t="s">
        <v>465</v>
      </c>
      <c r="J21" s="495" t="s">
        <v>466</v>
      </c>
      <c r="K21" s="360" t="s">
        <v>467</v>
      </c>
      <c r="L21" s="495" t="s">
        <v>468</v>
      </c>
      <c r="M21" s="514" t="s">
        <v>469</v>
      </c>
      <c r="N21" s="494" t="s">
        <v>464</v>
      </c>
      <c r="O21" s="495" t="s">
        <v>465</v>
      </c>
      <c r="P21" s="495" t="s">
        <v>466</v>
      </c>
      <c r="Q21" s="360" t="s">
        <v>467</v>
      </c>
      <c r="R21" s="495" t="s">
        <v>468</v>
      </c>
      <c r="S21" s="514" t="s">
        <v>469</v>
      </c>
      <c r="T21" s="515" t="s">
        <v>464</v>
      </c>
      <c r="U21" s="516" t="s">
        <v>465</v>
      </c>
      <c r="V21" s="516" t="s">
        <v>466</v>
      </c>
      <c r="W21" s="361" t="s">
        <v>467</v>
      </c>
      <c r="X21" s="516" t="s">
        <v>468</v>
      </c>
      <c r="Y21" s="517" t="s">
        <v>469</v>
      </c>
      <c r="Z21" s="518" t="s">
        <v>464</v>
      </c>
      <c r="AA21" s="519" t="s">
        <v>465</v>
      </c>
      <c r="AB21" s="519" t="s">
        <v>466</v>
      </c>
      <c r="AC21" s="362" t="s">
        <v>467</v>
      </c>
      <c r="AD21" s="519" t="s">
        <v>468</v>
      </c>
      <c r="AE21" s="520" t="s">
        <v>469</v>
      </c>
      <c r="AF21" s="358"/>
      <c r="AG21" s="350"/>
    </row>
    <row r="22" spans="2:33" ht="15" customHeight="1">
      <c r="B22" s="66"/>
      <c r="C22" s="1066"/>
      <c r="D22" s="783" t="s">
        <v>470</v>
      </c>
      <c r="E22" s="784"/>
      <c r="F22" s="784"/>
      <c r="G22" s="512" t="s">
        <v>426</v>
      </c>
      <c r="H22" s="684">
        <v>2013</v>
      </c>
      <c r="I22" s="684"/>
      <c r="J22" s="684"/>
      <c r="K22" s="360">
        <v>2013</v>
      </c>
      <c r="L22" s="360"/>
      <c r="M22" s="363"/>
      <c r="N22" s="683">
        <v>2013</v>
      </c>
      <c r="O22" s="684"/>
      <c r="P22" s="684"/>
      <c r="Q22" s="684">
        <v>2013</v>
      </c>
      <c r="R22" s="684"/>
      <c r="S22" s="985"/>
      <c r="T22" s="986">
        <v>2014</v>
      </c>
      <c r="U22" s="987"/>
      <c r="V22" s="987"/>
      <c r="W22" s="987">
        <v>2014</v>
      </c>
      <c r="X22" s="987"/>
      <c r="Y22" s="988"/>
      <c r="Z22" s="989">
        <v>2015</v>
      </c>
      <c r="AA22" s="990"/>
      <c r="AB22" s="990"/>
      <c r="AC22" s="990">
        <v>2015</v>
      </c>
      <c r="AD22" s="990"/>
      <c r="AE22" s="991"/>
      <c r="AF22" s="358"/>
      <c r="AG22" s="350"/>
    </row>
    <row r="23" spans="2:33" ht="30.75" customHeight="1">
      <c r="B23" s="66"/>
      <c r="C23" s="1066"/>
      <c r="D23" s="783"/>
      <c r="E23" s="784"/>
      <c r="F23" s="784"/>
      <c r="G23" s="364" t="s">
        <v>471</v>
      </c>
      <c r="H23" s="524" t="s">
        <v>472</v>
      </c>
      <c r="I23" s="524" t="s">
        <v>473</v>
      </c>
      <c r="J23" s="524" t="s">
        <v>474</v>
      </c>
      <c r="K23" s="365" t="s">
        <v>475</v>
      </c>
      <c r="L23" s="524" t="s">
        <v>473</v>
      </c>
      <c r="M23" s="525" t="s">
        <v>476</v>
      </c>
      <c r="N23" s="523" t="s">
        <v>472</v>
      </c>
      <c r="O23" s="524" t="s">
        <v>473</v>
      </c>
      <c r="P23" s="524" t="s">
        <v>474</v>
      </c>
      <c r="Q23" s="365" t="s">
        <v>475</v>
      </c>
      <c r="R23" s="524" t="s">
        <v>473</v>
      </c>
      <c r="S23" s="525" t="s">
        <v>476</v>
      </c>
      <c r="T23" s="366" t="s">
        <v>472</v>
      </c>
      <c r="U23" s="367" t="s">
        <v>473</v>
      </c>
      <c r="V23" s="367" t="s">
        <v>474</v>
      </c>
      <c r="W23" s="368" t="s">
        <v>475</v>
      </c>
      <c r="X23" s="367" t="s">
        <v>473</v>
      </c>
      <c r="Y23" s="369" t="s">
        <v>476</v>
      </c>
      <c r="Z23" s="526" t="s">
        <v>472</v>
      </c>
      <c r="AA23" s="521" t="s">
        <v>473</v>
      </c>
      <c r="AB23" s="521" t="s">
        <v>474</v>
      </c>
      <c r="AC23" s="370" t="s">
        <v>475</v>
      </c>
      <c r="AD23" s="521" t="s">
        <v>473</v>
      </c>
      <c r="AE23" s="522" t="s">
        <v>476</v>
      </c>
      <c r="AF23" s="358"/>
      <c r="AG23" s="350"/>
    </row>
    <row r="24" spans="2:33" ht="43.5" customHeight="1">
      <c r="B24" s="66"/>
      <c r="C24" s="1066"/>
      <c r="D24" s="783"/>
      <c r="E24" s="784"/>
      <c r="F24" s="784"/>
      <c r="G24" s="364" t="s">
        <v>477</v>
      </c>
      <c r="H24" s="371"/>
      <c r="I24" s="371"/>
      <c r="J24" s="371"/>
      <c r="K24" s="372"/>
      <c r="L24" s="371"/>
      <c r="M24" s="373"/>
      <c r="N24" s="374"/>
      <c r="O24" s="371"/>
      <c r="P24" s="371"/>
      <c r="Q24" s="372"/>
      <c r="R24" s="371"/>
      <c r="S24" s="373"/>
      <c r="T24" s="995" t="s">
        <v>478</v>
      </c>
      <c r="U24" s="996"/>
      <c r="V24" s="997"/>
      <c r="W24" s="995" t="s">
        <v>478</v>
      </c>
      <c r="X24" s="996"/>
      <c r="Y24" s="997"/>
      <c r="Z24" s="375" t="s">
        <v>479</v>
      </c>
      <c r="AA24" s="376" t="s">
        <v>480</v>
      </c>
      <c r="AB24" s="377" t="s">
        <v>480</v>
      </c>
      <c r="AC24" s="375" t="s">
        <v>481</v>
      </c>
      <c r="AD24" s="376" t="s">
        <v>479</v>
      </c>
      <c r="AE24" s="377" t="s">
        <v>482</v>
      </c>
      <c r="AF24" s="358"/>
      <c r="AG24" s="350"/>
    </row>
    <row r="25" spans="2:33" ht="120.75" thickBot="1">
      <c r="B25" s="66"/>
      <c r="C25" s="1066"/>
      <c r="D25" s="783"/>
      <c r="E25" s="784"/>
      <c r="F25" s="784"/>
      <c r="G25" s="364" t="s">
        <v>483</v>
      </c>
      <c r="H25" s="378"/>
      <c r="I25" s="379"/>
      <c r="J25" s="379"/>
      <c r="K25" s="380"/>
      <c r="L25" s="379"/>
      <c r="M25" s="525"/>
      <c r="N25" s="381"/>
      <c r="O25" s="379"/>
      <c r="P25" s="379"/>
      <c r="Q25" s="380"/>
      <c r="R25" s="379"/>
      <c r="S25" s="525"/>
      <c r="T25" s="995" t="s">
        <v>478</v>
      </c>
      <c r="U25" s="996"/>
      <c r="V25" s="997"/>
      <c r="W25" s="995" t="s">
        <v>478</v>
      </c>
      <c r="X25" s="996"/>
      <c r="Y25" s="997"/>
      <c r="Z25" s="382" t="s">
        <v>484</v>
      </c>
      <c r="AA25" s="382" t="s">
        <v>485</v>
      </c>
      <c r="AB25" s="382" t="s">
        <v>486</v>
      </c>
      <c r="AC25" s="382" t="s">
        <v>487</v>
      </c>
      <c r="AD25" s="382" t="s">
        <v>488</v>
      </c>
      <c r="AE25" s="382" t="s">
        <v>489</v>
      </c>
      <c r="AF25" s="358"/>
      <c r="AG25" s="350"/>
    </row>
    <row r="26" spans="2:38" ht="177.75" customHeight="1" thickBot="1">
      <c r="B26" s="66"/>
      <c r="C26" s="1066"/>
      <c r="D26" s="357"/>
      <c r="E26" s="356"/>
      <c r="F26" s="356"/>
      <c r="G26" s="956"/>
      <c r="H26" s="957"/>
      <c r="I26" s="957"/>
      <c r="J26" s="957"/>
      <c r="K26" s="957"/>
      <c r="L26" s="957"/>
      <c r="M26" s="958"/>
      <c r="N26" s="959" t="s">
        <v>490</v>
      </c>
      <c r="O26" s="960"/>
      <c r="P26" s="960"/>
      <c r="Q26" s="960"/>
      <c r="R26" s="960"/>
      <c r="S26" s="961"/>
      <c r="T26" s="962" t="s">
        <v>491</v>
      </c>
      <c r="U26" s="963"/>
      <c r="V26" s="963"/>
      <c r="W26" s="963"/>
      <c r="X26" s="963"/>
      <c r="Y26" s="964"/>
      <c r="Z26" s="968" t="s">
        <v>492</v>
      </c>
      <c r="AA26" s="969"/>
      <c r="AB26" s="969"/>
      <c r="AC26" s="969"/>
      <c r="AD26" s="969"/>
      <c r="AE26" s="970"/>
      <c r="AF26" s="358"/>
      <c r="AG26" s="350"/>
      <c r="AL26" s="383"/>
    </row>
    <row r="27" spans="2:32" ht="280.5" customHeight="1" thickBot="1">
      <c r="B27" s="66"/>
      <c r="C27" s="384" t="s">
        <v>493</v>
      </c>
      <c r="D27" s="972" t="s">
        <v>494</v>
      </c>
      <c r="E27" s="973"/>
      <c r="F27" s="974"/>
      <c r="G27" s="946" t="s">
        <v>495</v>
      </c>
      <c r="H27" s="947"/>
      <c r="I27" s="947"/>
      <c r="J27" s="947"/>
      <c r="K27" s="947"/>
      <c r="L27" s="947"/>
      <c r="M27" s="385" t="s">
        <v>496</v>
      </c>
      <c r="N27" s="975" t="s">
        <v>497</v>
      </c>
      <c r="O27" s="976"/>
      <c r="P27" s="976"/>
      <c r="Q27" s="977"/>
      <c r="R27" s="978" t="s">
        <v>498</v>
      </c>
      <c r="S27" s="948"/>
      <c r="T27" s="928" t="s">
        <v>499</v>
      </c>
      <c r="U27" s="929"/>
      <c r="V27" s="929"/>
      <c r="W27" s="930"/>
      <c r="X27" s="979" t="s">
        <v>500</v>
      </c>
      <c r="Y27" s="910"/>
      <c r="Z27" s="980" t="s">
        <v>501</v>
      </c>
      <c r="AA27" s="981"/>
      <c r="AB27" s="981"/>
      <c r="AC27" s="982"/>
      <c r="AD27" s="983" t="s">
        <v>502</v>
      </c>
      <c r="AE27" s="984"/>
      <c r="AF27" s="386" t="s">
        <v>503</v>
      </c>
    </row>
    <row r="28" spans="2:32" ht="228.75" customHeight="1" thickBot="1">
      <c r="B28" s="66"/>
      <c r="C28" s="384"/>
      <c r="D28" s="949" t="s">
        <v>504</v>
      </c>
      <c r="E28" s="950"/>
      <c r="F28" s="954"/>
      <c r="G28" s="947" t="s">
        <v>505</v>
      </c>
      <c r="H28" s="947"/>
      <c r="I28" s="947"/>
      <c r="J28" s="947"/>
      <c r="K28" s="947"/>
      <c r="L28" s="947"/>
      <c r="M28" s="387" t="s">
        <v>506</v>
      </c>
      <c r="N28" s="950" t="s">
        <v>507</v>
      </c>
      <c r="O28" s="950"/>
      <c r="P28" s="950"/>
      <c r="Q28" s="950"/>
      <c r="R28" s="947" t="s">
        <v>508</v>
      </c>
      <c r="S28" s="955"/>
      <c r="T28" s="949" t="s">
        <v>509</v>
      </c>
      <c r="U28" s="950"/>
      <c r="V28" s="950"/>
      <c r="W28" s="950"/>
      <c r="X28" s="954" t="s">
        <v>510</v>
      </c>
      <c r="Y28" s="862"/>
      <c r="Z28" s="941" t="s">
        <v>511</v>
      </c>
      <c r="AA28" s="942"/>
      <c r="AB28" s="942"/>
      <c r="AC28" s="943"/>
      <c r="AD28" s="944" t="s">
        <v>510</v>
      </c>
      <c r="AE28" s="945"/>
      <c r="AF28" s="386" t="s">
        <v>512</v>
      </c>
    </row>
    <row r="29" spans="2:32" ht="111.75" customHeight="1" thickBot="1">
      <c r="B29" s="66"/>
      <c r="C29" s="384"/>
      <c r="D29" s="860" t="s">
        <v>513</v>
      </c>
      <c r="E29" s="861"/>
      <c r="F29" s="862"/>
      <c r="G29" s="946" t="s">
        <v>514</v>
      </c>
      <c r="H29" s="947"/>
      <c r="I29" s="947"/>
      <c r="J29" s="947"/>
      <c r="K29" s="947"/>
      <c r="L29" s="947"/>
      <c r="M29" s="385" t="s">
        <v>506</v>
      </c>
      <c r="N29" s="946"/>
      <c r="O29" s="947"/>
      <c r="P29" s="947"/>
      <c r="Q29" s="947"/>
      <c r="R29" s="947"/>
      <c r="S29" s="948"/>
      <c r="T29" s="949" t="s">
        <v>515</v>
      </c>
      <c r="U29" s="950"/>
      <c r="V29" s="950"/>
      <c r="W29" s="950"/>
      <c r="X29" s="947" t="s">
        <v>516</v>
      </c>
      <c r="Y29" s="947"/>
      <c r="Z29" s="951" t="s">
        <v>517</v>
      </c>
      <c r="AA29" s="952"/>
      <c r="AB29" s="952"/>
      <c r="AC29" s="952"/>
      <c r="AD29" s="953" t="s">
        <v>516</v>
      </c>
      <c r="AE29" s="953"/>
      <c r="AF29" s="513" t="s">
        <v>518</v>
      </c>
    </row>
    <row r="30" spans="2:36" ht="50.25" customHeight="1">
      <c r="B30" s="66"/>
      <c r="C30" s="384"/>
      <c r="D30" s="911" t="s">
        <v>519</v>
      </c>
      <c r="E30" s="912"/>
      <c r="F30" s="913"/>
      <c r="G30" s="920" t="s">
        <v>520</v>
      </c>
      <c r="H30" s="921"/>
      <c r="I30" s="921"/>
      <c r="J30" s="921"/>
      <c r="K30" s="921"/>
      <c r="L30" s="921"/>
      <c r="M30" s="388" t="s">
        <v>521</v>
      </c>
      <c r="N30" s="922" t="s">
        <v>522</v>
      </c>
      <c r="O30" s="923"/>
      <c r="P30" s="923"/>
      <c r="Q30" s="924"/>
      <c r="R30" s="931" t="s">
        <v>521</v>
      </c>
      <c r="S30" s="932"/>
      <c r="T30" s="922" t="s">
        <v>523</v>
      </c>
      <c r="U30" s="923"/>
      <c r="V30" s="923"/>
      <c r="W30" s="924"/>
      <c r="X30" s="933" t="s">
        <v>524</v>
      </c>
      <c r="Y30" s="934"/>
      <c r="Z30" s="886" t="s">
        <v>525</v>
      </c>
      <c r="AA30" s="887"/>
      <c r="AB30" s="887"/>
      <c r="AC30" s="888"/>
      <c r="AD30" s="895" t="s">
        <v>526</v>
      </c>
      <c r="AE30" s="896"/>
      <c r="AF30" s="389" t="s">
        <v>527</v>
      </c>
      <c r="AI30" s="26"/>
      <c r="AJ30" s="26"/>
    </row>
    <row r="31" spans="2:36" ht="50.25" customHeight="1">
      <c r="B31" s="66"/>
      <c r="C31" s="384"/>
      <c r="D31" s="914"/>
      <c r="E31" s="915"/>
      <c r="F31" s="916"/>
      <c r="G31" s="897" t="s">
        <v>528</v>
      </c>
      <c r="H31" s="898"/>
      <c r="I31" s="898"/>
      <c r="J31" s="898"/>
      <c r="K31" s="898"/>
      <c r="L31" s="898"/>
      <c r="M31" s="528" t="s">
        <v>529</v>
      </c>
      <c r="N31" s="925"/>
      <c r="O31" s="926"/>
      <c r="P31" s="926"/>
      <c r="Q31" s="927"/>
      <c r="R31" s="899" t="s">
        <v>529</v>
      </c>
      <c r="S31" s="900"/>
      <c r="T31" s="925"/>
      <c r="U31" s="926"/>
      <c r="V31" s="926"/>
      <c r="W31" s="927"/>
      <c r="X31" s="901" t="s">
        <v>530</v>
      </c>
      <c r="Y31" s="902"/>
      <c r="Z31" s="889"/>
      <c r="AA31" s="890"/>
      <c r="AB31" s="890"/>
      <c r="AC31" s="891"/>
      <c r="AD31" s="903" t="s">
        <v>526</v>
      </c>
      <c r="AE31" s="904"/>
      <c r="AF31" s="390" t="s">
        <v>531</v>
      </c>
      <c r="AI31" s="26"/>
      <c r="AJ31" s="26"/>
    </row>
    <row r="32" spans="2:36" ht="50.25" customHeight="1">
      <c r="B32" s="66"/>
      <c r="C32" s="384"/>
      <c r="D32" s="914"/>
      <c r="E32" s="915"/>
      <c r="F32" s="916"/>
      <c r="G32" s="897" t="s">
        <v>532</v>
      </c>
      <c r="H32" s="898"/>
      <c r="I32" s="898"/>
      <c r="J32" s="898"/>
      <c r="K32" s="898"/>
      <c r="L32" s="898"/>
      <c r="M32" s="528" t="s">
        <v>533</v>
      </c>
      <c r="N32" s="925"/>
      <c r="O32" s="926"/>
      <c r="P32" s="926"/>
      <c r="Q32" s="927"/>
      <c r="R32" s="899" t="s">
        <v>533</v>
      </c>
      <c r="S32" s="900"/>
      <c r="T32" s="925"/>
      <c r="U32" s="926"/>
      <c r="V32" s="926"/>
      <c r="W32" s="927"/>
      <c r="X32" s="901" t="s">
        <v>534</v>
      </c>
      <c r="Y32" s="902"/>
      <c r="Z32" s="889"/>
      <c r="AA32" s="890"/>
      <c r="AB32" s="890"/>
      <c r="AC32" s="891"/>
      <c r="AD32" s="903" t="s">
        <v>526</v>
      </c>
      <c r="AE32" s="904"/>
      <c r="AF32" s="390" t="s">
        <v>535</v>
      </c>
      <c r="AI32" s="26"/>
      <c r="AJ32" s="26"/>
    </row>
    <row r="33" spans="2:36" ht="50.25" customHeight="1" thickBot="1">
      <c r="B33" s="66"/>
      <c r="C33" s="384"/>
      <c r="D33" s="917"/>
      <c r="E33" s="918"/>
      <c r="F33" s="919"/>
      <c r="G33" s="935" t="s">
        <v>536</v>
      </c>
      <c r="H33" s="936"/>
      <c r="I33" s="936"/>
      <c r="J33" s="936"/>
      <c r="K33" s="936"/>
      <c r="L33" s="936"/>
      <c r="M33" s="391" t="s">
        <v>537</v>
      </c>
      <c r="N33" s="928"/>
      <c r="O33" s="929"/>
      <c r="P33" s="929"/>
      <c r="Q33" s="930"/>
      <c r="R33" s="937" t="s">
        <v>537</v>
      </c>
      <c r="S33" s="938"/>
      <c r="T33" s="928"/>
      <c r="U33" s="929"/>
      <c r="V33" s="929"/>
      <c r="W33" s="930"/>
      <c r="X33" s="939" t="s">
        <v>538</v>
      </c>
      <c r="Y33" s="940"/>
      <c r="Z33" s="892"/>
      <c r="AA33" s="893"/>
      <c r="AB33" s="893"/>
      <c r="AC33" s="894"/>
      <c r="AD33" s="884" t="s">
        <v>526</v>
      </c>
      <c r="AE33" s="885"/>
      <c r="AF33" s="392" t="s">
        <v>539</v>
      </c>
      <c r="AI33" s="26"/>
      <c r="AJ33" s="26"/>
    </row>
    <row r="34" spans="2:32" ht="86.25" customHeight="1">
      <c r="B34" s="66"/>
      <c r="C34" s="384"/>
      <c r="D34" s="905" t="s">
        <v>540</v>
      </c>
      <c r="E34" s="906"/>
      <c r="F34" s="907"/>
      <c r="G34" s="697" t="s">
        <v>541</v>
      </c>
      <c r="H34" s="698"/>
      <c r="I34" s="698"/>
      <c r="J34" s="698"/>
      <c r="K34" s="698"/>
      <c r="L34" s="698"/>
      <c r="M34" s="701" t="s">
        <v>496</v>
      </c>
      <c r="N34" s="782" t="s">
        <v>542</v>
      </c>
      <c r="O34" s="732"/>
      <c r="P34" s="732"/>
      <c r="Q34" s="733"/>
      <c r="R34" s="698" t="s">
        <v>543</v>
      </c>
      <c r="S34" s="701"/>
      <c r="T34" s="782" t="s">
        <v>544</v>
      </c>
      <c r="U34" s="732"/>
      <c r="V34" s="732"/>
      <c r="W34" s="733"/>
      <c r="X34" s="698" t="s">
        <v>543</v>
      </c>
      <c r="Y34" s="701"/>
      <c r="Z34" s="766" t="s">
        <v>545</v>
      </c>
      <c r="AA34" s="737"/>
      <c r="AB34" s="737"/>
      <c r="AC34" s="738"/>
      <c r="AD34" s="828" t="s">
        <v>543</v>
      </c>
      <c r="AE34" s="829"/>
      <c r="AF34" s="867">
        <v>17</v>
      </c>
    </row>
    <row r="35" spans="2:32" ht="116.25" customHeight="1" thickBot="1">
      <c r="B35" s="66"/>
      <c r="C35" s="384"/>
      <c r="D35" s="908"/>
      <c r="E35" s="909"/>
      <c r="F35" s="910"/>
      <c r="G35" s="705"/>
      <c r="H35" s="706"/>
      <c r="I35" s="706"/>
      <c r="J35" s="706"/>
      <c r="K35" s="706"/>
      <c r="L35" s="706"/>
      <c r="M35" s="709"/>
      <c r="N35" s="786"/>
      <c r="O35" s="734"/>
      <c r="P35" s="734"/>
      <c r="Q35" s="735"/>
      <c r="R35" s="706"/>
      <c r="S35" s="709"/>
      <c r="T35" s="786"/>
      <c r="U35" s="734"/>
      <c r="V35" s="734"/>
      <c r="W35" s="735"/>
      <c r="X35" s="706"/>
      <c r="Y35" s="709"/>
      <c r="Z35" s="767"/>
      <c r="AA35" s="739"/>
      <c r="AB35" s="739"/>
      <c r="AC35" s="740"/>
      <c r="AD35" s="676"/>
      <c r="AE35" s="677"/>
      <c r="AF35" s="868"/>
    </row>
    <row r="36" spans="2:32" ht="143.25" customHeight="1" thickBot="1">
      <c r="B36" s="66"/>
      <c r="C36" s="384"/>
      <c r="D36" s="393" t="s">
        <v>546</v>
      </c>
      <c r="E36" s="510"/>
      <c r="F36" s="511" t="s">
        <v>547</v>
      </c>
      <c r="G36" s="697"/>
      <c r="H36" s="698"/>
      <c r="I36" s="698"/>
      <c r="J36" s="698"/>
      <c r="K36" s="698"/>
      <c r="L36" s="698"/>
      <c r="M36" s="394" t="s">
        <v>496</v>
      </c>
      <c r="N36" s="697"/>
      <c r="O36" s="698"/>
      <c r="P36" s="698"/>
      <c r="Q36" s="698"/>
      <c r="R36" s="698" t="s">
        <v>548</v>
      </c>
      <c r="S36" s="701"/>
      <c r="T36" s="780" t="s">
        <v>549</v>
      </c>
      <c r="U36" s="781"/>
      <c r="V36" s="781"/>
      <c r="W36" s="781"/>
      <c r="X36" s="703" t="s">
        <v>550</v>
      </c>
      <c r="Y36" s="704"/>
      <c r="Z36" s="869" t="s">
        <v>551</v>
      </c>
      <c r="AA36" s="870"/>
      <c r="AB36" s="870"/>
      <c r="AC36" s="870"/>
      <c r="AD36" s="681" t="s">
        <v>552</v>
      </c>
      <c r="AE36" s="682"/>
      <c r="AF36" s="509">
        <v>5</v>
      </c>
    </row>
    <row r="37" spans="2:33" ht="89.25" customHeight="1" thickBot="1">
      <c r="B37" s="66"/>
      <c r="C37" s="384"/>
      <c r="D37" s="860" t="s">
        <v>553</v>
      </c>
      <c r="E37" s="861"/>
      <c r="F37" s="862"/>
      <c r="G37" s="716"/>
      <c r="H37" s="717"/>
      <c r="I37" s="717"/>
      <c r="J37" s="717"/>
      <c r="K37" s="717"/>
      <c r="L37" s="717"/>
      <c r="M37" s="395" t="s">
        <v>496</v>
      </c>
      <c r="N37" s="716"/>
      <c r="O37" s="717"/>
      <c r="P37" s="717"/>
      <c r="Q37" s="717"/>
      <c r="R37" s="863"/>
      <c r="S37" s="864"/>
      <c r="T37" s="713" t="s">
        <v>554</v>
      </c>
      <c r="U37" s="714"/>
      <c r="V37" s="714"/>
      <c r="W37" s="714"/>
      <c r="X37" s="717"/>
      <c r="Y37" s="720"/>
      <c r="Z37" s="871" t="s">
        <v>355</v>
      </c>
      <c r="AA37" s="872"/>
      <c r="AB37" s="872"/>
      <c r="AC37" s="872"/>
      <c r="AD37" s="681" t="s">
        <v>555</v>
      </c>
      <c r="AE37" s="682"/>
      <c r="AF37" s="396" t="s">
        <v>556</v>
      </c>
      <c r="AG37" s="397"/>
    </row>
    <row r="38" spans="2:32" ht="103.5" customHeight="1">
      <c r="B38" s="66"/>
      <c r="C38" s="384"/>
      <c r="D38" s="778" t="s">
        <v>557</v>
      </c>
      <c r="E38" s="743"/>
      <c r="F38" s="744" t="s">
        <v>558</v>
      </c>
      <c r="G38" s="840" t="s">
        <v>559</v>
      </c>
      <c r="H38" s="841"/>
      <c r="I38" s="841"/>
      <c r="J38" s="841"/>
      <c r="K38" s="841"/>
      <c r="L38" s="842"/>
      <c r="M38" s="846">
        <v>0</v>
      </c>
      <c r="N38" s="745" t="s">
        <v>560</v>
      </c>
      <c r="O38" s="746"/>
      <c r="P38" s="746"/>
      <c r="Q38" s="787"/>
      <c r="R38" s="762">
        <v>0</v>
      </c>
      <c r="S38" s="763"/>
      <c r="T38" s="782" t="s">
        <v>561</v>
      </c>
      <c r="U38" s="732"/>
      <c r="V38" s="732"/>
      <c r="W38" s="733"/>
      <c r="X38" s="857" t="s">
        <v>562</v>
      </c>
      <c r="Y38" s="747"/>
      <c r="Z38" s="825" t="s">
        <v>563</v>
      </c>
      <c r="AA38" s="826"/>
      <c r="AB38" s="826"/>
      <c r="AC38" s="827"/>
      <c r="AD38" s="873" t="s">
        <v>562</v>
      </c>
      <c r="AE38" s="874"/>
      <c r="AF38" s="877" t="s">
        <v>564</v>
      </c>
    </row>
    <row r="39" spans="2:32" ht="24.75" customHeight="1">
      <c r="B39" s="66"/>
      <c r="C39" s="384"/>
      <c r="D39" s="779"/>
      <c r="E39" s="758"/>
      <c r="F39" s="759"/>
      <c r="G39" s="843"/>
      <c r="H39" s="844"/>
      <c r="I39" s="844"/>
      <c r="J39" s="844"/>
      <c r="K39" s="844"/>
      <c r="L39" s="845"/>
      <c r="M39" s="847"/>
      <c r="N39" s="848"/>
      <c r="O39" s="849"/>
      <c r="P39" s="849"/>
      <c r="Q39" s="850"/>
      <c r="R39" s="851"/>
      <c r="S39" s="852"/>
      <c r="T39" s="817"/>
      <c r="U39" s="818"/>
      <c r="V39" s="818"/>
      <c r="W39" s="819"/>
      <c r="X39" s="858"/>
      <c r="Y39" s="859"/>
      <c r="Z39" s="814"/>
      <c r="AA39" s="815"/>
      <c r="AB39" s="815"/>
      <c r="AC39" s="816"/>
      <c r="AD39" s="875"/>
      <c r="AE39" s="876"/>
      <c r="AF39" s="822"/>
    </row>
    <row r="40" spans="2:32" ht="86.25" customHeight="1">
      <c r="B40" s="66"/>
      <c r="C40" s="384"/>
      <c r="D40" s="779"/>
      <c r="E40" s="758"/>
      <c r="F40" s="759" t="s">
        <v>565</v>
      </c>
      <c r="G40" s="853" t="s">
        <v>566</v>
      </c>
      <c r="H40" s="854"/>
      <c r="I40" s="854"/>
      <c r="J40" s="854"/>
      <c r="K40" s="854"/>
      <c r="L40" s="855"/>
      <c r="M40" s="856" t="s">
        <v>496</v>
      </c>
      <c r="N40" s="779" t="s">
        <v>567</v>
      </c>
      <c r="O40" s="758"/>
      <c r="P40" s="758"/>
      <c r="Q40" s="758"/>
      <c r="R40" s="687" t="s">
        <v>568</v>
      </c>
      <c r="S40" s="688"/>
      <c r="T40" s="837" t="s">
        <v>569</v>
      </c>
      <c r="U40" s="838"/>
      <c r="V40" s="838"/>
      <c r="W40" s="839"/>
      <c r="X40" s="758" t="s">
        <v>570</v>
      </c>
      <c r="Y40" s="759"/>
      <c r="Z40" s="878" t="s">
        <v>571</v>
      </c>
      <c r="AA40" s="879"/>
      <c r="AB40" s="879"/>
      <c r="AC40" s="880"/>
      <c r="AD40" s="760" t="s">
        <v>572</v>
      </c>
      <c r="AE40" s="761"/>
      <c r="AF40" s="508">
        <v>14</v>
      </c>
    </row>
    <row r="41" spans="2:32" ht="93" customHeight="1">
      <c r="B41" s="66"/>
      <c r="C41" s="384"/>
      <c r="D41" s="779"/>
      <c r="E41" s="758"/>
      <c r="F41" s="759"/>
      <c r="G41" s="843" t="s">
        <v>573</v>
      </c>
      <c r="H41" s="844"/>
      <c r="I41" s="844"/>
      <c r="J41" s="844"/>
      <c r="K41" s="844"/>
      <c r="L41" s="845"/>
      <c r="M41" s="847"/>
      <c r="N41" s="779"/>
      <c r="O41" s="758"/>
      <c r="P41" s="758"/>
      <c r="Q41" s="758"/>
      <c r="R41" s="687" t="s">
        <v>574</v>
      </c>
      <c r="S41" s="688"/>
      <c r="T41" s="817"/>
      <c r="U41" s="818"/>
      <c r="V41" s="818"/>
      <c r="W41" s="819"/>
      <c r="X41" s="758" t="s">
        <v>575</v>
      </c>
      <c r="Y41" s="759"/>
      <c r="Z41" s="881"/>
      <c r="AA41" s="882"/>
      <c r="AB41" s="882"/>
      <c r="AC41" s="883"/>
      <c r="AD41" s="760" t="s">
        <v>576</v>
      </c>
      <c r="AE41" s="761"/>
      <c r="AF41" s="508">
        <v>20</v>
      </c>
    </row>
    <row r="42" spans="2:32" ht="304.5" customHeight="1" thickBot="1">
      <c r="B42" s="66"/>
      <c r="C42" s="384"/>
      <c r="D42" s="780"/>
      <c r="E42" s="781"/>
      <c r="F42" s="398" t="s">
        <v>577</v>
      </c>
      <c r="G42" s="705" t="s">
        <v>578</v>
      </c>
      <c r="H42" s="706"/>
      <c r="I42" s="706"/>
      <c r="J42" s="706"/>
      <c r="K42" s="706"/>
      <c r="L42" s="706"/>
      <c r="M42" s="500">
        <v>0</v>
      </c>
      <c r="N42" s="707" t="s">
        <v>579</v>
      </c>
      <c r="O42" s="708"/>
      <c r="P42" s="708"/>
      <c r="Q42" s="708"/>
      <c r="R42" s="706">
        <v>0</v>
      </c>
      <c r="S42" s="709"/>
      <c r="T42" s="799" t="s">
        <v>580</v>
      </c>
      <c r="U42" s="800"/>
      <c r="V42" s="800"/>
      <c r="W42" s="801"/>
      <c r="X42" s="865" t="s">
        <v>581</v>
      </c>
      <c r="Y42" s="866"/>
      <c r="Z42" s="830" t="s">
        <v>582</v>
      </c>
      <c r="AA42" s="831"/>
      <c r="AB42" s="831"/>
      <c r="AC42" s="832"/>
      <c r="AD42" s="833" t="s">
        <v>583</v>
      </c>
      <c r="AE42" s="834"/>
      <c r="AF42" s="527" t="s">
        <v>584</v>
      </c>
    </row>
    <row r="43" spans="2:32" ht="74.25" customHeight="1">
      <c r="B43" s="66"/>
      <c r="C43" s="384"/>
      <c r="D43" s="804" t="s">
        <v>585</v>
      </c>
      <c r="E43" s="805"/>
      <c r="F43" s="744" t="s">
        <v>586</v>
      </c>
      <c r="G43" s="697" t="s">
        <v>566</v>
      </c>
      <c r="H43" s="698"/>
      <c r="I43" s="698"/>
      <c r="J43" s="698"/>
      <c r="K43" s="698"/>
      <c r="L43" s="698"/>
      <c r="M43" s="399" t="s">
        <v>496</v>
      </c>
      <c r="N43" s="778" t="s">
        <v>587</v>
      </c>
      <c r="O43" s="743"/>
      <c r="P43" s="743"/>
      <c r="Q43" s="743"/>
      <c r="R43" s="698" t="s">
        <v>588</v>
      </c>
      <c r="S43" s="701"/>
      <c r="T43" s="782" t="s">
        <v>589</v>
      </c>
      <c r="U43" s="732"/>
      <c r="V43" s="732"/>
      <c r="W43" s="733"/>
      <c r="X43" s="698" t="s">
        <v>588</v>
      </c>
      <c r="Y43" s="701"/>
      <c r="Z43" s="825" t="s">
        <v>590</v>
      </c>
      <c r="AA43" s="826"/>
      <c r="AB43" s="826"/>
      <c r="AC43" s="827"/>
      <c r="AD43" s="828" t="s">
        <v>591</v>
      </c>
      <c r="AE43" s="829"/>
      <c r="AF43" s="504" t="s">
        <v>592</v>
      </c>
    </row>
    <row r="44" spans="2:32" ht="45" customHeight="1" thickBot="1">
      <c r="B44" s="66"/>
      <c r="C44" s="384"/>
      <c r="D44" s="806"/>
      <c r="E44" s="807"/>
      <c r="F44" s="810"/>
      <c r="G44" s="757" t="s">
        <v>573</v>
      </c>
      <c r="H44" s="687"/>
      <c r="I44" s="687"/>
      <c r="J44" s="687"/>
      <c r="K44" s="687"/>
      <c r="L44" s="687"/>
      <c r="M44" s="400" t="s">
        <v>496</v>
      </c>
      <c r="N44" s="779"/>
      <c r="O44" s="758"/>
      <c r="P44" s="758"/>
      <c r="Q44" s="758"/>
      <c r="R44" s="687" t="s">
        <v>588</v>
      </c>
      <c r="S44" s="688"/>
      <c r="T44" s="817"/>
      <c r="U44" s="818"/>
      <c r="V44" s="818"/>
      <c r="W44" s="819"/>
      <c r="X44" s="687" t="s">
        <v>588</v>
      </c>
      <c r="Y44" s="688"/>
      <c r="Z44" s="814"/>
      <c r="AA44" s="815"/>
      <c r="AB44" s="815"/>
      <c r="AC44" s="816"/>
      <c r="AD44" s="692" t="s">
        <v>593</v>
      </c>
      <c r="AE44" s="693"/>
      <c r="AF44" s="507" t="s">
        <v>594</v>
      </c>
    </row>
    <row r="45" spans="2:33" ht="77.25" customHeight="1">
      <c r="B45" s="66"/>
      <c r="C45" s="384"/>
      <c r="D45" s="806"/>
      <c r="E45" s="807"/>
      <c r="F45" s="744" t="s">
        <v>595</v>
      </c>
      <c r="G45" s="757" t="s">
        <v>566</v>
      </c>
      <c r="H45" s="687"/>
      <c r="I45" s="687"/>
      <c r="J45" s="687"/>
      <c r="K45" s="687"/>
      <c r="L45" s="687"/>
      <c r="M45" s="400" t="s">
        <v>496</v>
      </c>
      <c r="N45" s="779" t="s">
        <v>596</v>
      </c>
      <c r="O45" s="758"/>
      <c r="P45" s="758"/>
      <c r="Q45" s="758"/>
      <c r="R45" s="687">
        <v>0</v>
      </c>
      <c r="S45" s="688"/>
      <c r="T45" s="837" t="s">
        <v>597</v>
      </c>
      <c r="U45" s="838"/>
      <c r="V45" s="838"/>
      <c r="W45" s="839"/>
      <c r="X45" s="821" t="s">
        <v>598</v>
      </c>
      <c r="Y45" s="822"/>
      <c r="Z45" s="811" t="s">
        <v>599</v>
      </c>
      <c r="AA45" s="812"/>
      <c r="AB45" s="812"/>
      <c r="AC45" s="813"/>
      <c r="AD45" s="823" t="s">
        <v>600</v>
      </c>
      <c r="AE45" s="824"/>
      <c r="AF45" s="820" t="s">
        <v>601</v>
      </c>
      <c r="AG45" s="397"/>
    </row>
    <row r="46" spans="2:32" ht="92.25" customHeight="1" thickBot="1">
      <c r="B46" s="66"/>
      <c r="C46" s="384"/>
      <c r="D46" s="806"/>
      <c r="E46" s="807"/>
      <c r="F46" s="810"/>
      <c r="G46" s="757" t="s">
        <v>573</v>
      </c>
      <c r="H46" s="687"/>
      <c r="I46" s="687"/>
      <c r="J46" s="687"/>
      <c r="K46" s="687"/>
      <c r="L46" s="687"/>
      <c r="M46" s="400" t="s">
        <v>496</v>
      </c>
      <c r="N46" s="779"/>
      <c r="O46" s="758"/>
      <c r="P46" s="758"/>
      <c r="Q46" s="758"/>
      <c r="R46" s="687">
        <v>0</v>
      </c>
      <c r="S46" s="688"/>
      <c r="T46" s="817"/>
      <c r="U46" s="818"/>
      <c r="V46" s="818"/>
      <c r="W46" s="819"/>
      <c r="X46" s="821" t="s">
        <v>602</v>
      </c>
      <c r="Y46" s="822"/>
      <c r="Z46" s="814"/>
      <c r="AA46" s="815"/>
      <c r="AB46" s="815"/>
      <c r="AC46" s="816"/>
      <c r="AD46" s="823" t="s">
        <v>603</v>
      </c>
      <c r="AE46" s="824"/>
      <c r="AF46" s="820"/>
    </row>
    <row r="47" spans="2:32" ht="91.5" customHeight="1">
      <c r="B47" s="66"/>
      <c r="C47" s="384"/>
      <c r="D47" s="806"/>
      <c r="E47" s="807"/>
      <c r="F47" s="835" t="s">
        <v>604</v>
      </c>
      <c r="G47" s="757" t="s">
        <v>566</v>
      </c>
      <c r="H47" s="687"/>
      <c r="I47" s="687"/>
      <c r="J47" s="687"/>
      <c r="K47" s="687"/>
      <c r="L47" s="687"/>
      <c r="M47" s="400" t="s">
        <v>496</v>
      </c>
      <c r="N47" s="779" t="s">
        <v>605</v>
      </c>
      <c r="O47" s="758"/>
      <c r="P47" s="758"/>
      <c r="Q47" s="758"/>
      <c r="R47" s="687">
        <v>0</v>
      </c>
      <c r="S47" s="688"/>
      <c r="T47" s="837" t="s">
        <v>606</v>
      </c>
      <c r="U47" s="838"/>
      <c r="V47" s="838"/>
      <c r="W47" s="839"/>
      <c r="X47" s="821" t="s">
        <v>607</v>
      </c>
      <c r="Y47" s="822"/>
      <c r="Z47" s="811" t="s">
        <v>608</v>
      </c>
      <c r="AA47" s="812"/>
      <c r="AB47" s="812"/>
      <c r="AC47" s="813"/>
      <c r="AD47" s="823" t="s">
        <v>609</v>
      </c>
      <c r="AE47" s="824"/>
      <c r="AF47" s="507" t="s">
        <v>610</v>
      </c>
    </row>
    <row r="48" spans="2:32" ht="91.5" customHeight="1" thickBot="1">
      <c r="B48" s="66"/>
      <c r="C48" s="384"/>
      <c r="D48" s="806"/>
      <c r="E48" s="807"/>
      <c r="F48" s="836"/>
      <c r="G48" s="757" t="s">
        <v>573</v>
      </c>
      <c r="H48" s="687"/>
      <c r="I48" s="687"/>
      <c r="J48" s="687"/>
      <c r="K48" s="687"/>
      <c r="L48" s="687"/>
      <c r="M48" s="400" t="s">
        <v>496</v>
      </c>
      <c r="N48" s="779"/>
      <c r="O48" s="758"/>
      <c r="P48" s="758"/>
      <c r="Q48" s="758"/>
      <c r="R48" s="687">
        <v>0</v>
      </c>
      <c r="S48" s="688"/>
      <c r="T48" s="817"/>
      <c r="U48" s="818"/>
      <c r="V48" s="818"/>
      <c r="W48" s="819"/>
      <c r="X48" s="821" t="s">
        <v>611</v>
      </c>
      <c r="Y48" s="822"/>
      <c r="Z48" s="814"/>
      <c r="AA48" s="815"/>
      <c r="AB48" s="815"/>
      <c r="AC48" s="816"/>
      <c r="AD48" s="823" t="s">
        <v>612</v>
      </c>
      <c r="AE48" s="824"/>
      <c r="AF48" s="507" t="s">
        <v>613</v>
      </c>
    </row>
    <row r="49" spans="2:32" ht="95.25" customHeight="1" thickBot="1">
      <c r="B49" s="66"/>
      <c r="C49" s="401"/>
      <c r="D49" s="808"/>
      <c r="E49" s="809"/>
      <c r="F49" s="501" t="s">
        <v>614</v>
      </c>
      <c r="G49" s="705" t="s">
        <v>615</v>
      </c>
      <c r="H49" s="706"/>
      <c r="I49" s="706"/>
      <c r="J49" s="706"/>
      <c r="K49" s="706"/>
      <c r="L49" s="706"/>
      <c r="M49" s="402" t="s">
        <v>616</v>
      </c>
      <c r="N49" s="799" t="s">
        <v>617</v>
      </c>
      <c r="O49" s="800"/>
      <c r="P49" s="800"/>
      <c r="Q49" s="801"/>
      <c r="R49" s="802" t="s">
        <v>618</v>
      </c>
      <c r="S49" s="803"/>
      <c r="T49" s="799" t="s">
        <v>619</v>
      </c>
      <c r="U49" s="800"/>
      <c r="V49" s="800"/>
      <c r="W49" s="801"/>
      <c r="X49" s="802" t="s">
        <v>620</v>
      </c>
      <c r="Y49" s="803"/>
      <c r="Z49" s="796" t="s">
        <v>621</v>
      </c>
      <c r="AA49" s="797"/>
      <c r="AB49" s="797"/>
      <c r="AC49" s="798"/>
      <c r="AD49" s="676" t="s">
        <v>622</v>
      </c>
      <c r="AE49" s="677"/>
      <c r="AF49" s="505" t="s">
        <v>623</v>
      </c>
    </row>
    <row r="50" spans="2:32" ht="271.5" customHeight="1" thickBot="1">
      <c r="B50" s="66"/>
      <c r="C50" s="401"/>
      <c r="D50" s="741" t="s">
        <v>624</v>
      </c>
      <c r="E50" s="742"/>
      <c r="F50" s="742"/>
      <c r="G50" s="741" t="s">
        <v>625</v>
      </c>
      <c r="H50" s="742"/>
      <c r="I50" s="742"/>
      <c r="J50" s="742"/>
      <c r="K50" s="742"/>
      <c r="L50" s="736"/>
      <c r="M50" s="395" t="s">
        <v>626</v>
      </c>
      <c r="N50" s="716"/>
      <c r="O50" s="717"/>
      <c r="P50" s="717"/>
      <c r="Q50" s="717"/>
      <c r="R50" s="789"/>
      <c r="S50" s="790"/>
      <c r="T50" s="791" t="s">
        <v>627</v>
      </c>
      <c r="U50" s="792"/>
      <c r="V50" s="792"/>
      <c r="W50" s="793"/>
      <c r="X50" s="794" t="s">
        <v>628</v>
      </c>
      <c r="Y50" s="795"/>
      <c r="Z50" s="796" t="s">
        <v>629</v>
      </c>
      <c r="AA50" s="797"/>
      <c r="AB50" s="797"/>
      <c r="AC50" s="798"/>
      <c r="AD50" s="723" t="s">
        <v>630</v>
      </c>
      <c r="AE50" s="724"/>
      <c r="AF50" s="386" t="s">
        <v>631</v>
      </c>
    </row>
    <row r="51" spans="2:32" ht="41.25" customHeight="1">
      <c r="B51" s="66"/>
      <c r="C51" s="384"/>
      <c r="D51" s="745" t="s">
        <v>632</v>
      </c>
      <c r="E51" s="746"/>
      <c r="F51" s="746"/>
      <c r="G51" s="745" t="s">
        <v>633</v>
      </c>
      <c r="H51" s="746"/>
      <c r="I51" s="746"/>
      <c r="J51" s="746"/>
      <c r="K51" s="746"/>
      <c r="L51" s="787"/>
      <c r="M51" s="701" t="s">
        <v>496</v>
      </c>
      <c r="N51" s="778" t="s">
        <v>634</v>
      </c>
      <c r="O51" s="743"/>
      <c r="P51" s="743"/>
      <c r="Q51" s="743"/>
      <c r="R51" s="762"/>
      <c r="S51" s="763"/>
      <c r="T51" s="702" t="s">
        <v>635</v>
      </c>
      <c r="U51" s="700"/>
      <c r="V51" s="700"/>
      <c r="W51" s="700"/>
      <c r="X51" s="762" t="s">
        <v>636</v>
      </c>
      <c r="Y51" s="763"/>
      <c r="Z51" s="766" t="s">
        <v>637</v>
      </c>
      <c r="AA51" s="737"/>
      <c r="AB51" s="737"/>
      <c r="AC51" s="738"/>
      <c r="AD51" s="768" t="s">
        <v>638</v>
      </c>
      <c r="AE51" s="769"/>
      <c r="AF51" s="776" t="s">
        <v>639</v>
      </c>
    </row>
    <row r="52" spans="2:32" ht="72" customHeight="1" thickBot="1">
      <c r="B52" s="66"/>
      <c r="C52" s="384"/>
      <c r="D52" s="751"/>
      <c r="E52" s="752"/>
      <c r="F52" s="752"/>
      <c r="G52" s="751"/>
      <c r="H52" s="752"/>
      <c r="I52" s="752"/>
      <c r="J52" s="752"/>
      <c r="K52" s="752"/>
      <c r="L52" s="788"/>
      <c r="M52" s="709"/>
      <c r="N52" s="780"/>
      <c r="O52" s="781"/>
      <c r="P52" s="781"/>
      <c r="Q52" s="781"/>
      <c r="R52" s="764"/>
      <c r="S52" s="765"/>
      <c r="T52" s="707"/>
      <c r="U52" s="708"/>
      <c r="V52" s="708"/>
      <c r="W52" s="708"/>
      <c r="X52" s="764"/>
      <c r="Y52" s="765"/>
      <c r="Z52" s="767"/>
      <c r="AA52" s="739"/>
      <c r="AB52" s="739"/>
      <c r="AC52" s="740"/>
      <c r="AD52" s="770"/>
      <c r="AE52" s="771"/>
      <c r="AF52" s="777"/>
    </row>
    <row r="53" spans="2:32" ht="70.5" customHeight="1">
      <c r="B53" s="66"/>
      <c r="C53" s="384"/>
      <c r="D53" s="745" t="s">
        <v>640</v>
      </c>
      <c r="E53" s="746"/>
      <c r="F53" s="747"/>
      <c r="G53" s="697" t="s">
        <v>641</v>
      </c>
      <c r="H53" s="698"/>
      <c r="I53" s="698"/>
      <c r="J53" s="698"/>
      <c r="K53" s="698"/>
      <c r="L53" s="698"/>
      <c r="M53" s="399" t="s">
        <v>642</v>
      </c>
      <c r="N53" s="778" t="s">
        <v>643</v>
      </c>
      <c r="O53" s="743"/>
      <c r="P53" s="743"/>
      <c r="Q53" s="743"/>
      <c r="R53" s="698" t="s">
        <v>644</v>
      </c>
      <c r="S53" s="701"/>
      <c r="T53" s="782" t="s">
        <v>645</v>
      </c>
      <c r="U53" s="732"/>
      <c r="V53" s="732"/>
      <c r="W53" s="733"/>
      <c r="X53" s="743" t="s">
        <v>646</v>
      </c>
      <c r="Y53" s="744"/>
      <c r="Z53" s="766" t="s">
        <v>647</v>
      </c>
      <c r="AA53" s="737"/>
      <c r="AB53" s="737"/>
      <c r="AC53" s="738"/>
      <c r="AD53" s="727" t="s">
        <v>648</v>
      </c>
      <c r="AE53" s="728"/>
      <c r="AF53" s="754" t="s">
        <v>649</v>
      </c>
    </row>
    <row r="54" spans="2:32" ht="84.75" customHeight="1">
      <c r="B54" s="66"/>
      <c r="C54" s="384"/>
      <c r="D54" s="748"/>
      <c r="E54" s="749"/>
      <c r="F54" s="750"/>
      <c r="G54" s="757" t="s">
        <v>566</v>
      </c>
      <c r="H54" s="687"/>
      <c r="I54" s="687"/>
      <c r="J54" s="687"/>
      <c r="K54" s="687"/>
      <c r="L54" s="687"/>
      <c r="M54" s="400" t="s">
        <v>642</v>
      </c>
      <c r="N54" s="779"/>
      <c r="O54" s="758"/>
      <c r="P54" s="758"/>
      <c r="Q54" s="758"/>
      <c r="R54" s="687" t="s">
        <v>574</v>
      </c>
      <c r="S54" s="688"/>
      <c r="T54" s="783"/>
      <c r="U54" s="784"/>
      <c r="V54" s="784"/>
      <c r="W54" s="785"/>
      <c r="X54" s="758" t="s">
        <v>650</v>
      </c>
      <c r="Y54" s="759"/>
      <c r="Z54" s="773"/>
      <c r="AA54" s="774"/>
      <c r="AB54" s="774"/>
      <c r="AC54" s="775"/>
      <c r="AD54" s="760" t="s">
        <v>650</v>
      </c>
      <c r="AE54" s="761"/>
      <c r="AF54" s="755"/>
    </row>
    <row r="55" spans="2:32" ht="82.5" customHeight="1" thickBot="1">
      <c r="B55" s="66"/>
      <c r="C55" s="384"/>
      <c r="D55" s="751"/>
      <c r="E55" s="752"/>
      <c r="F55" s="753"/>
      <c r="G55" s="705" t="s">
        <v>573</v>
      </c>
      <c r="H55" s="706"/>
      <c r="I55" s="706"/>
      <c r="J55" s="706"/>
      <c r="K55" s="706"/>
      <c r="L55" s="706"/>
      <c r="M55" s="402" t="s">
        <v>496</v>
      </c>
      <c r="N55" s="780"/>
      <c r="O55" s="781"/>
      <c r="P55" s="781"/>
      <c r="Q55" s="781"/>
      <c r="R55" s="706" t="s">
        <v>651</v>
      </c>
      <c r="S55" s="709"/>
      <c r="T55" s="786"/>
      <c r="U55" s="734"/>
      <c r="V55" s="734"/>
      <c r="W55" s="735"/>
      <c r="X55" s="758" t="s">
        <v>652</v>
      </c>
      <c r="Y55" s="759"/>
      <c r="Z55" s="767"/>
      <c r="AA55" s="739"/>
      <c r="AB55" s="739"/>
      <c r="AC55" s="740"/>
      <c r="AD55" s="760" t="s">
        <v>652</v>
      </c>
      <c r="AE55" s="761"/>
      <c r="AF55" s="756"/>
    </row>
    <row r="56" spans="2:32" ht="148.5" customHeight="1" thickBot="1">
      <c r="B56" s="66"/>
      <c r="C56" s="384"/>
      <c r="D56" s="741" t="s">
        <v>653</v>
      </c>
      <c r="E56" s="742"/>
      <c r="F56" s="722"/>
      <c r="G56" s="716" t="s">
        <v>654</v>
      </c>
      <c r="H56" s="717"/>
      <c r="I56" s="717"/>
      <c r="J56" s="717"/>
      <c r="K56" s="717"/>
      <c r="L56" s="717"/>
      <c r="M56" s="395" t="s">
        <v>496</v>
      </c>
      <c r="N56" s="716"/>
      <c r="O56" s="717"/>
      <c r="P56" s="717"/>
      <c r="Q56" s="717"/>
      <c r="R56" s="717" t="s">
        <v>655</v>
      </c>
      <c r="S56" s="720"/>
      <c r="T56" s="741" t="s">
        <v>656</v>
      </c>
      <c r="U56" s="742"/>
      <c r="V56" s="742"/>
      <c r="W56" s="736"/>
      <c r="X56" s="743" t="s">
        <v>646</v>
      </c>
      <c r="Y56" s="744"/>
      <c r="Z56" s="772" t="s">
        <v>657</v>
      </c>
      <c r="AA56" s="725"/>
      <c r="AB56" s="725"/>
      <c r="AC56" s="726"/>
      <c r="AD56" s="727" t="s">
        <v>648</v>
      </c>
      <c r="AE56" s="728"/>
      <c r="AF56" s="386">
        <v>1</v>
      </c>
    </row>
    <row r="57" spans="2:32" ht="165.75" customHeight="1" thickBot="1">
      <c r="B57" s="66"/>
      <c r="C57" s="384"/>
      <c r="D57" s="713" t="s">
        <v>658</v>
      </c>
      <c r="E57" s="714"/>
      <c r="F57" s="721"/>
      <c r="G57" s="717" t="s">
        <v>659</v>
      </c>
      <c r="H57" s="717"/>
      <c r="I57" s="717"/>
      <c r="J57" s="717"/>
      <c r="K57" s="717"/>
      <c r="L57" s="717"/>
      <c r="M57" s="403" t="s">
        <v>642</v>
      </c>
      <c r="N57" s="719" t="s">
        <v>660</v>
      </c>
      <c r="O57" s="719"/>
      <c r="P57" s="719"/>
      <c r="Q57" s="719"/>
      <c r="R57" s="717" t="s">
        <v>661</v>
      </c>
      <c r="S57" s="717"/>
      <c r="T57" s="719" t="s">
        <v>662</v>
      </c>
      <c r="U57" s="719"/>
      <c r="V57" s="719"/>
      <c r="W57" s="719"/>
      <c r="X57" s="721" t="s">
        <v>663</v>
      </c>
      <c r="Y57" s="736"/>
      <c r="Z57" s="723" t="s">
        <v>664</v>
      </c>
      <c r="AA57" s="725"/>
      <c r="AB57" s="725"/>
      <c r="AC57" s="726"/>
      <c r="AD57" s="727" t="s">
        <v>665</v>
      </c>
      <c r="AE57" s="728"/>
      <c r="AF57" s="513">
        <v>2</v>
      </c>
    </row>
    <row r="58" spans="2:32" ht="75.75" customHeight="1" thickBot="1">
      <c r="B58" s="66"/>
      <c r="C58" s="384"/>
      <c r="D58" s="729" t="s">
        <v>666</v>
      </c>
      <c r="E58" s="730"/>
      <c r="F58" s="731"/>
      <c r="G58" s="621" t="s">
        <v>667</v>
      </c>
      <c r="H58" s="621"/>
      <c r="I58" s="621"/>
      <c r="J58" s="621"/>
      <c r="K58" s="621"/>
      <c r="L58" s="621"/>
      <c r="M58" s="493" t="s">
        <v>642</v>
      </c>
      <c r="N58" s="730" t="s">
        <v>668</v>
      </c>
      <c r="O58" s="730"/>
      <c r="P58" s="730"/>
      <c r="Q58" s="730"/>
      <c r="R58" s="621" t="s">
        <v>669</v>
      </c>
      <c r="S58" s="621"/>
      <c r="T58" s="732" t="s">
        <v>670</v>
      </c>
      <c r="U58" s="732"/>
      <c r="V58" s="732"/>
      <c r="W58" s="733"/>
      <c r="X58" s="721" t="s">
        <v>671</v>
      </c>
      <c r="Y58" s="736"/>
      <c r="Z58" s="737" t="s">
        <v>672</v>
      </c>
      <c r="AA58" s="737"/>
      <c r="AB58" s="737"/>
      <c r="AC58" s="738"/>
      <c r="AD58" s="723" t="s">
        <v>671</v>
      </c>
      <c r="AE58" s="726"/>
      <c r="AF58" s="404">
        <v>3</v>
      </c>
    </row>
    <row r="59" spans="2:32" ht="257.25" customHeight="1" thickBot="1">
      <c r="B59" s="66"/>
      <c r="C59" s="384"/>
      <c r="D59" s="713" t="s">
        <v>673</v>
      </c>
      <c r="E59" s="714"/>
      <c r="F59" s="715"/>
      <c r="G59" s="716">
        <v>0</v>
      </c>
      <c r="H59" s="717"/>
      <c r="I59" s="717"/>
      <c r="J59" s="717"/>
      <c r="K59" s="717"/>
      <c r="L59" s="717"/>
      <c r="M59" s="502" t="s">
        <v>496</v>
      </c>
      <c r="N59" s="718" t="s">
        <v>674</v>
      </c>
      <c r="O59" s="719"/>
      <c r="P59" s="719"/>
      <c r="Q59" s="719"/>
      <c r="R59" s="717" t="s">
        <v>675</v>
      </c>
      <c r="S59" s="720"/>
      <c r="T59" s="734"/>
      <c r="U59" s="734"/>
      <c r="V59" s="734"/>
      <c r="W59" s="735"/>
      <c r="X59" s="721" t="s">
        <v>676</v>
      </c>
      <c r="Y59" s="722"/>
      <c r="Z59" s="739"/>
      <c r="AA59" s="739"/>
      <c r="AB59" s="739"/>
      <c r="AC59" s="740"/>
      <c r="AD59" s="723" t="s">
        <v>677</v>
      </c>
      <c r="AE59" s="724"/>
      <c r="AF59" s="405" t="s">
        <v>678</v>
      </c>
    </row>
    <row r="60" spans="2:32" ht="196.5" customHeight="1">
      <c r="B60" s="66"/>
      <c r="C60" s="384"/>
      <c r="D60" s="694" t="s">
        <v>679</v>
      </c>
      <c r="E60" s="406"/>
      <c r="F60" s="407" t="s">
        <v>680</v>
      </c>
      <c r="G60" s="697">
        <v>0</v>
      </c>
      <c r="H60" s="698"/>
      <c r="I60" s="698"/>
      <c r="J60" s="698"/>
      <c r="K60" s="698"/>
      <c r="L60" s="698"/>
      <c r="M60" s="499" t="s">
        <v>496</v>
      </c>
      <c r="N60" s="699" t="s">
        <v>681</v>
      </c>
      <c r="O60" s="700"/>
      <c r="P60" s="700"/>
      <c r="Q60" s="700"/>
      <c r="R60" s="698" t="s">
        <v>682</v>
      </c>
      <c r="S60" s="701"/>
      <c r="T60" s="702" t="s">
        <v>683</v>
      </c>
      <c r="U60" s="700"/>
      <c r="V60" s="700"/>
      <c r="W60" s="700"/>
      <c r="X60" s="703" t="s">
        <v>684</v>
      </c>
      <c r="Y60" s="704"/>
      <c r="Z60" s="678" t="s">
        <v>685</v>
      </c>
      <c r="AA60" s="679"/>
      <c r="AB60" s="679"/>
      <c r="AC60" s="680"/>
      <c r="AD60" s="681" t="s">
        <v>686</v>
      </c>
      <c r="AE60" s="682"/>
      <c r="AF60" s="504" t="s">
        <v>687</v>
      </c>
    </row>
    <row r="61" spans="2:32" ht="154.5" customHeight="1">
      <c r="B61" s="66"/>
      <c r="C61" s="384"/>
      <c r="D61" s="695"/>
      <c r="E61" s="408"/>
      <c r="F61" s="409" t="s">
        <v>688</v>
      </c>
      <c r="G61" s="683" t="s">
        <v>689</v>
      </c>
      <c r="H61" s="684"/>
      <c r="I61" s="684"/>
      <c r="J61" s="684"/>
      <c r="K61" s="684"/>
      <c r="L61" s="684"/>
      <c r="M61" s="497" t="s">
        <v>642</v>
      </c>
      <c r="N61" s="685" t="s">
        <v>690</v>
      </c>
      <c r="O61" s="686"/>
      <c r="P61" s="686"/>
      <c r="Q61" s="686"/>
      <c r="R61" s="687" t="s">
        <v>691</v>
      </c>
      <c r="S61" s="688"/>
      <c r="T61" s="685" t="s">
        <v>692</v>
      </c>
      <c r="U61" s="686"/>
      <c r="V61" s="686"/>
      <c r="W61" s="686"/>
      <c r="X61" s="687" t="s">
        <v>693</v>
      </c>
      <c r="Y61" s="688"/>
      <c r="Z61" s="689" t="s">
        <v>694</v>
      </c>
      <c r="AA61" s="690"/>
      <c r="AB61" s="690"/>
      <c r="AC61" s="691"/>
      <c r="AD61" s="692" t="s">
        <v>695</v>
      </c>
      <c r="AE61" s="693"/>
      <c r="AF61" s="410">
        <v>100000</v>
      </c>
    </row>
    <row r="62" spans="2:32" ht="343.5" customHeight="1" thickBot="1">
      <c r="B62" s="66"/>
      <c r="C62" s="384"/>
      <c r="D62" s="696"/>
      <c r="E62" s="411"/>
      <c r="F62" s="412" t="s">
        <v>696</v>
      </c>
      <c r="G62" s="705" t="s">
        <v>697</v>
      </c>
      <c r="H62" s="706"/>
      <c r="I62" s="706"/>
      <c r="J62" s="706"/>
      <c r="K62" s="706"/>
      <c r="L62" s="706"/>
      <c r="M62" s="500">
        <v>0</v>
      </c>
      <c r="N62" s="707" t="s">
        <v>698</v>
      </c>
      <c r="O62" s="708"/>
      <c r="P62" s="708"/>
      <c r="Q62" s="708"/>
      <c r="R62" s="706" t="s">
        <v>548</v>
      </c>
      <c r="S62" s="709"/>
      <c r="T62" s="710" t="s">
        <v>699</v>
      </c>
      <c r="U62" s="711"/>
      <c r="V62" s="711"/>
      <c r="W62" s="712"/>
      <c r="X62" s="706" t="s">
        <v>700</v>
      </c>
      <c r="Y62" s="709"/>
      <c r="Z62" s="673" t="s">
        <v>701</v>
      </c>
      <c r="AA62" s="674"/>
      <c r="AB62" s="674"/>
      <c r="AC62" s="675"/>
      <c r="AD62" s="676" t="s">
        <v>702</v>
      </c>
      <c r="AE62" s="677"/>
      <c r="AF62" s="413" t="s">
        <v>703</v>
      </c>
    </row>
    <row r="63" spans="2:32" ht="15">
      <c r="B63" s="66"/>
      <c r="C63" s="414"/>
      <c r="D63" s="415"/>
      <c r="E63" s="416"/>
      <c r="F63" s="416"/>
      <c r="G63" s="417"/>
      <c r="H63" s="417"/>
      <c r="I63" s="417"/>
      <c r="J63" s="417"/>
      <c r="K63" s="417"/>
      <c r="L63" s="417"/>
      <c r="M63" s="417"/>
      <c r="N63" s="417"/>
      <c r="O63" s="417"/>
      <c r="P63" s="417"/>
      <c r="Q63" s="417"/>
      <c r="R63" s="417"/>
      <c r="S63" s="417"/>
      <c r="T63" s="418"/>
      <c r="U63" s="418"/>
      <c r="V63" s="418"/>
      <c r="W63" s="418"/>
      <c r="X63" s="418"/>
      <c r="Y63" s="418"/>
      <c r="Z63" s="418"/>
      <c r="AA63" s="418"/>
      <c r="AB63" s="418"/>
      <c r="AC63" s="418"/>
      <c r="AD63" s="418"/>
      <c r="AE63" s="418"/>
      <c r="AF63" s="419"/>
    </row>
    <row r="64" spans="2:32" ht="15">
      <c r="B64" s="66"/>
      <c r="C64" s="414"/>
      <c r="D64" s="420"/>
      <c r="E64" s="421"/>
      <c r="F64" s="421"/>
      <c r="G64" s="422"/>
      <c r="H64" s="422"/>
      <c r="I64" s="422"/>
      <c r="J64" s="422"/>
      <c r="K64" s="422"/>
      <c r="L64" s="422"/>
      <c r="M64" s="422"/>
      <c r="N64" s="422"/>
      <c r="O64" s="422"/>
      <c r="P64" s="422"/>
      <c r="Q64" s="422"/>
      <c r="R64" s="422"/>
      <c r="S64" s="422"/>
      <c r="T64" s="423"/>
      <c r="U64" s="423"/>
      <c r="V64" s="423"/>
      <c r="W64" s="423"/>
      <c r="X64" s="423"/>
      <c r="Y64" s="423"/>
      <c r="Z64" s="423"/>
      <c r="AA64" s="423"/>
      <c r="AB64" s="423"/>
      <c r="AC64" s="423"/>
      <c r="AD64" s="423"/>
      <c r="AE64" s="423"/>
      <c r="AF64" s="360"/>
    </row>
    <row r="65" spans="2:32" ht="15">
      <c r="B65" s="424"/>
      <c r="C65" s="425"/>
      <c r="D65" s="425"/>
      <c r="E65" s="425"/>
      <c r="F65" s="425"/>
      <c r="G65" s="425"/>
      <c r="H65" s="425"/>
      <c r="I65" s="425"/>
      <c r="J65" s="425"/>
      <c r="K65" s="425"/>
      <c r="L65" s="425"/>
      <c r="M65" s="425"/>
      <c r="N65" s="425"/>
      <c r="O65" s="425"/>
      <c r="P65" s="425"/>
      <c r="Q65" s="425"/>
      <c r="R65" s="425"/>
      <c r="S65" s="425"/>
      <c r="T65" s="426"/>
      <c r="U65" s="426"/>
      <c r="V65" s="426"/>
      <c r="W65" s="426"/>
      <c r="X65" s="426"/>
      <c r="Y65" s="426"/>
      <c r="Z65" s="426"/>
      <c r="AA65" s="426"/>
      <c r="AB65" s="426"/>
      <c r="AC65" s="426"/>
      <c r="AD65" s="426"/>
      <c r="AE65" s="426"/>
      <c r="AF65" s="425"/>
    </row>
    <row r="66" spans="2:32" ht="15.75" thickBot="1">
      <c r="B66" s="427"/>
      <c r="C66" s="428"/>
      <c r="D66" s="428"/>
      <c r="E66" s="428"/>
      <c r="F66" s="428"/>
      <c r="G66" s="428"/>
      <c r="H66" s="428"/>
      <c r="I66" s="428"/>
      <c r="J66" s="428"/>
      <c r="K66" s="428"/>
      <c r="L66" s="428"/>
      <c r="M66" s="428"/>
      <c r="N66" s="428"/>
      <c r="O66" s="428"/>
      <c r="P66" s="428"/>
      <c r="Q66" s="428"/>
      <c r="R66" s="428"/>
      <c r="S66" s="428"/>
      <c r="T66" s="429"/>
      <c r="U66" s="429"/>
      <c r="V66" s="429"/>
      <c r="W66" s="429"/>
      <c r="X66" s="429"/>
      <c r="Y66" s="429"/>
      <c r="Z66" s="429"/>
      <c r="AA66" s="429"/>
      <c r="AB66" s="429"/>
      <c r="AC66" s="429"/>
      <c r="AD66" s="429"/>
      <c r="AE66" s="429"/>
      <c r="AF66" s="428"/>
    </row>
  </sheetData>
  <sheetProtection/>
  <mergeCells count="418">
    <mergeCell ref="C7:C26"/>
    <mergeCell ref="D7:F11"/>
    <mergeCell ref="H7:I7"/>
    <mergeCell ref="J7:K7"/>
    <mergeCell ref="L7:M7"/>
    <mergeCell ref="N7:O7"/>
    <mergeCell ref="H17:I17"/>
    <mergeCell ref="J17:K17"/>
    <mergeCell ref="L17:M17"/>
    <mergeCell ref="N17:O17"/>
    <mergeCell ref="C3:AF3"/>
    <mergeCell ref="C4:AF4"/>
    <mergeCell ref="C5:D5"/>
    <mergeCell ref="D6:F6"/>
    <mergeCell ref="G6:M6"/>
    <mergeCell ref="N6:S6"/>
    <mergeCell ref="T6:Y6"/>
    <mergeCell ref="Z6:AE6"/>
    <mergeCell ref="H8:I8"/>
    <mergeCell ref="J8:K8"/>
    <mergeCell ref="L8:M8"/>
    <mergeCell ref="T7:U7"/>
    <mergeCell ref="V7:W7"/>
    <mergeCell ref="X7:Y7"/>
    <mergeCell ref="P7:Q7"/>
    <mergeCell ref="R7:S7"/>
    <mergeCell ref="AF7:AF11"/>
    <mergeCell ref="Z7:AA7"/>
    <mergeCell ref="V8:W8"/>
    <mergeCell ref="X8:Y8"/>
    <mergeCell ref="Z8:AA8"/>
    <mergeCell ref="AB8:AC8"/>
    <mergeCell ref="AD8:AE8"/>
    <mergeCell ref="Z11:AA11"/>
    <mergeCell ref="AB11:AC11"/>
    <mergeCell ref="AD11:AE11"/>
    <mergeCell ref="H9:I9"/>
    <mergeCell ref="J9:K9"/>
    <mergeCell ref="L9:M9"/>
    <mergeCell ref="N9:O9"/>
    <mergeCell ref="P9:Q9"/>
    <mergeCell ref="AD9:AE9"/>
    <mergeCell ref="R9:S9"/>
    <mergeCell ref="T9:U9"/>
    <mergeCell ref="V9:W9"/>
    <mergeCell ref="X9:Y9"/>
    <mergeCell ref="Z10:AA10"/>
    <mergeCell ref="AB10:AC10"/>
    <mergeCell ref="AD10:AE10"/>
    <mergeCell ref="AB7:AC7"/>
    <mergeCell ref="AD7:AE7"/>
    <mergeCell ref="Z9:AA9"/>
    <mergeCell ref="AB9:AC9"/>
    <mergeCell ref="V11:W11"/>
    <mergeCell ref="X11:Y11"/>
    <mergeCell ref="N8:O8"/>
    <mergeCell ref="P8:Q8"/>
    <mergeCell ref="R8:S8"/>
    <mergeCell ref="T8:U8"/>
    <mergeCell ref="T10:U10"/>
    <mergeCell ref="V10:W10"/>
    <mergeCell ref="X10:Y10"/>
    <mergeCell ref="T11:U11"/>
    <mergeCell ref="H11:I11"/>
    <mergeCell ref="J11:K11"/>
    <mergeCell ref="L11:M11"/>
    <mergeCell ref="N11:O11"/>
    <mergeCell ref="P11:Q11"/>
    <mergeCell ref="R11:S11"/>
    <mergeCell ref="H10:I10"/>
    <mergeCell ref="J10:K10"/>
    <mergeCell ref="L10:M10"/>
    <mergeCell ref="N10:O10"/>
    <mergeCell ref="P10:Q10"/>
    <mergeCell ref="R10:S10"/>
    <mergeCell ref="R12:S12"/>
    <mergeCell ref="T12:U12"/>
    <mergeCell ref="V12:W12"/>
    <mergeCell ref="X12:Y12"/>
    <mergeCell ref="Z12:AA12"/>
    <mergeCell ref="V13:W13"/>
    <mergeCell ref="X13:Y13"/>
    <mergeCell ref="Z13:AA13"/>
    <mergeCell ref="AB12:AC12"/>
    <mergeCell ref="AD12:AE12"/>
    <mergeCell ref="AF12:AF13"/>
    <mergeCell ref="H13:I13"/>
    <mergeCell ref="J13:K13"/>
    <mergeCell ref="L13:M13"/>
    <mergeCell ref="N13:O13"/>
    <mergeCell ref="P13:Q13"/>
    <mergeCell ref="R13:S13"/>
    <mergeCell ref="T13:U13"/>
    <mergeCell ref="T16:U16"/>
    <mergeCell ref="V16:W16"/>
    <mergeCell ref="X16:Y16"/>
    <mergeCell ref="Z16:AA16"/>
    <mergeCell ref="D12:F14"/>
    <mergeCell ref="H12:I12"/>
    <mergeCell ref="J12:K12"/>
    <mergeCell ref="L12:M12"/>
    <mergeCell ref="N12:O12"/>
    <mergeCell ref="P12:Q12"/>
    <mergeCell ref="AD14:AE14"/>
    <mergeCell ref="R14:S14"/>
    <mergeCell ref="T14:U14"/>
    <mergeCell ref="V14:W14"/>
    <mergeCell ref="X14:Y14"/>
    <mergeCell ref="Z14:AA14"/>
    <mergeCell ref="AB14:AC14"/>
    <mergeCell ref="H16:I16"/>
    <mergeCell ref="J16:K16"/>
    <mergeCell ref="L16:M16"/>
    <mergeCell ref="N16:O16"/>
    <mergeCell ref="P16:Q16"/>
    <mergeCell ref="R16:S16"/>
    <mergeCell ref="R15:S15"/>
    <mergeCell ref="T15:U15"/>
    <mergeCell ref="V15:W15"/>
    <mergeCell ref="AB13:AC13"/>
    <mergeCell ref="AD13:AE13"/>
    <mergeCell ref="H14:I14"/>
    <mergeCell ref="J14:K14"/>
    <mergeCell ref="L14:M14"/>
    <mergeCell ref="N14:O14"/>
    <mergeCell ref="P14:Q14"/>
    <mergeCell ref="X18:Y18"/>
    <mergeCell ref="Z18:AA18"/>
    <mergeCell ref="AB18:AC18"/>
    <mergeCell ref="AD18:AE18"/>
    <mergeCell ref="D15:F15"/>
    <mergeCell ref="H15:I15"/>
    <mergeCell ref="J15:K15"/>
    <mergeCell ref="L15:M15"/>
    <mergeCell ref="N15:O15"/>
    <mergeCell ref="P15:Q15"/>
    <mergeCell ref="X17:Y17"/>
    <mergeCell ref="Z17:AA17"/>
    <mergeCell ref="AB16:AC16"/>
    <mergeCell ref="AD16:AE16"/>
    <mergeCell ref="X15:Y15"/>
    <mergeCell ref="Z15:AA15"/>
    <mergeCell ref="AB15:AC15"/>
    <mergeCell ref="AD15:AE15"/>
    <mergeCell ref="P18:Q18"/>
    <mergeCell ref="R18:S18"/>
    <mergeCell ref="T18:U18"/>
    <mergeCell ref="V18:W18"/>
    <mergeCell ref="P17:Q17"/>
    <mergeCell ref="R17:S17"/>
    <mergeCell ref="T17:U17"/>
    <mergeCell ref="V17:W17"/>
    <mergeCell ref="G19:M19"/>
    <mergeCell ref="N19:S19"/>
    <mergeCell ref="T19:Y19"/>
    <mergeCell ref="Z19:AE19"/>
    <mergeCell ref="AB17:AC17"/>
    <mergeCell ref="AD17:AE17"/>
    <mergeCell ref="H18:I18"/>
    <mergeCell ref="J18:K18"/>
    <mergeCell ref="L18:M18"/>
    <mergeCell ref="N18:O18"/>
    <mergeCell ref="T20:V20"/>
    <mergeCell ref="W20:Y20"/>
    <mergeCell ref="T24:V24"/>
    <mergeCell ref="W24:Y24"/>
    <mergeCell ref="T25:V25"/>
    <mergeCell ref="W25:Y25"/>
    <mergeCell ref="Z27:AC27"/>
    <mergeCell ref="AD27:AE27"/>
    <mergeCell ref="D22:F25"/>
    <mergeCell ref="H22:J22"/>
    <mergeCell ref="N22:P22"/>
    <mergeCell ref="Q22:S22"/>
    <mergeCell ref="T22:V22"/>
    <mergeCell ref="W22:Y22"/>
    <mergeCell ref="Z22:AB22"/>
    <mergeCell ref="AC22:AE22"/>
    <mergeCell ref="D27:F27"/>
    <mergeCell ref="G27:L27"/>
    <mergeCell ref="N27:Q27"/>
    <mergeCell ref="R27:S27"/>
    <mergeCell ref="T27:W27"/>
    <mergeCell ref="X27:Y27"/>
    <mergeCell ref="G26:M26"/>
    <mergeCell ref="N26:S26"/>
    <mergeCell ref="T26:Y26"/>
    <mergeCell ref="Z20:AB20"/>
    <mergeCell ref="AC20:AE20"/>
    <mergeCell ref="Z26:AE26"/>
    <mergeCell ref="H20:J20"/>
    <mergeCell ref="K20:M20"/>
    <mergeCell ref="N20:P20"/>
    <mergeCell ref="Q20:S20"/>
    <mergeCell ref="AD29:AE29"/>
    <mergeCell ref="D28:F28"/>
    <mergeCell ref="G28:L28"/>
    <mergeCell ref="N28:Q28"/>
    <mergeCell ref="R28:S28"/>
    <mergeCell ref="T28:W28"/>
    <mergeCell ref="X28:Y28"/>
    <mergeCell ref="X33:Y33"/>
    <mergeCell ref="Z28:AC28"/>
    <mergeCell ref="AD28:AE28"/>
    <mergeCell ref="D29:F29"/>
    <mergeCell ref="G29:L29"/>
    <mergeCell ref="N29:Q29"/>
    <mergeCell ref="R29:S29"/>
    <mergeCell ref="T29:W29"/>
    <mergeCell ref="X29:Y29"/>
    <mergeCell ref="Z29:AC29"/>
    <mergeCell ref="Z34:AC35"/>
    <mergeCell ref="AD34:AE35"/>
    <mergeCell ref="D30:F33"/>
    <mergeCell ref="G30:L30"/>
    <mergeCell ref="N30:Q33"/>
    <mergeCell ref="R30:S30"/>
    <mergeCell ref="T30:W33"/>
    <mergeCell ref="X30:Y30"/>
    <mergeCell ref="G33:L33"/>
    <mergeCell ref="R33:S33"/>
    <mergeCell ref="R32:S32"/>
    <mergeCell ref="X32:Y32"/>
    <mergeCell ref="AD32:AE32"/>
    <mergeCell ref="D34:F35"/>
    <mergeCell ref="G34:L35"/>
    <mergeCell ref="M34:M35"/>
    <mergeCell ref="N34:Q35"/>
    <mergeCell ref="R34:S35"/>
    <mergeCell ref="T34:W35"/>
    <mergeCell ref="X34:Y35"/>
    <mergeCell ref="AF38:AF39"/>
    <mergeCell ref="Z40:AC41"/>
    <mergeCell ref="AD33:AE33"/>
    <mergeCell ref="Z30:AC33"/>
    <mergeCell ref="AD30:AE30"/>
    <mergeCell ref="G31:L31"/>
    <mergeCell ref="R31:S31"/>
    <mergeCell ref="X31:Y31"/>
    <mergeCell ref="AD31:AE31"/>
    <mergeCell ref="G32:L32"/>
    <mergeCell ref="X36:Y36"/>
    <mergeCell ref="Z36:AC36"/>
    <mergeCell ref="AD36:AE36"/>
    <mergeCell ref="Z37:AC37"/>
    <mergeCell ref="AD37:AE37"/>
    <mergeCell ref="Z38:AC39"/>
    <mergeCell ref="AD38:AE39"/>
    <mergeCell ref="AD40:AE40"/>
    <mergeCell ref="G41:L41"/>
    <mergeCell ref="R41:S41"/>
    <mergeCell ref="X41:Y41"/>
    <mergeCell ref="AD41:AE41"/>
    <mergeCell ref="AF34:AF35"/>
    <mergeCell ref="G36:L36"/>
    <mergeCell ref="N36:Q36"/>
    <mergeCell ref="R36:S36"/>
    <mergeCell ref="T36:W36"/>
    <mergeCell ref="N40:Q41"/>
    <mergeCell ref="R40:S40"/>
    <mergeCell ref="T40:W41"/>
    <mergeCell ref="X40:Y40"/>
    <mergeCell ref="T42:W42"/>
    <mergeCell ref="X42:Y42"/>
    <mergeCell ref="T38:W39"/>
    <mergeCell ref="X38:Y39"/>
    <mergeCell ref="D37:F37"/>
    <mergeCell ref="G37:L37"/>
    <mergeCell ref="N37:Q37"/>
    <mergeCell ref="R37:S37"/>
    <mergeCell ref="T37:W37"/>
    <mergeCell ref="X37:Y37"/>
    <mergeCell ref="D38:E42"/>
    <mergeCell ref="F40:F41"/>
    <mergeCell ref="G42:L42"/>
    <mergeCell ref="N42:Q42"/>
    <mergeCell ref="R42:S42"/>
    <mergeCell ref="F38:F39"/>
    <mergeCell ref="G38:L39"/>
    <mergeCell ref="M38:M39"/>
    <mergeCell ref="N38:Q39"/>
    <mergeCell ref="R38:S39"/>
    <mergeCell ref="G40:L40"/>
    <mergeCell ref="M40:M41"/>
    <mergeCell ref="F45:F46"/>
    <mergeCell ref="G45:L45"/>
    <mergeCell ref="N45:Q46"/>
    <mergeCell ref="R45:S45"/>
    <mergeCell ref="T45:W46"/>
    <mergeCell ref="X45:Y45"/>
    <mergeCell ref="F47:F48"/>
    <mergeCell ref="G47:L47"/>
    <mergeCell ref="N47:Q48"/>
    <mergeCell ref="R47:S47"/>
    <mergeCell ref="T47:W48"/>
    <mergeCell ref="X47:Y47"/>
    <mergeCell ref="G48:L48"/>
    <mergeCell ref="R48:S48"/>
    <mergeCell ref="X48:Y48"/>
    <mergeCell ref="X43:Y43"/>
    <mergeCell ref="Z43:AC44"/>
    <mergeCell ref="AD43:AE43"/>
    <mergeCell ref="G43:L43"/>
    <mergeCell ref="Z42:AC42"/>
    <mergeCell ref="AD48:AE48"/>
    <mergeCell ref="Z45:AC46"/>
    <mergeCell ref="AD45:AE45"/>
    <mergeCell ref="AD47:AE47"/>
    <mergeCell ref="AD42:AE42"/>
    <mergeCell ref="AF45:AF46"/>
    <mergeCell ref="G46:L46"/>
    <mergeCell ref="R46:S46"/>
    <mergeCell ref="X46:Y46"/>
    <mergeCell ref="AD46:AE46"/>
    <mergeCell ref="G44:L44"/>
    <mergeCell ref="R44:S44"/>
    <mergeCell ref="X44:Y44"/>
    <mergeCell ref="AD44:AE44"/>
    <mergeCell ref="N43:Q44"/>
    <mergeCell ref="N49:Q49"/>
    <mergeCell ref="R49:S49"/>
    <mergeCell ref="T49:W49"/>
    <mergeCell ref="X49:Y49"/>
    <mergeCell ref="Z49:AC49"/>
    <mergeCell ref="D43:E49"/>
    <mergeCell ref="F43:F44"/>
    <mergeCell ref="Z47:AC48"/>
    <mergeCell ref="R43:S43"/>
    <mergeCell ref="T43:W44"/>
    <mergeCell ref="AD49:AE49"/>
    <mergeCell ref="D50:F50"/>
    <mergeCell ref="G50:L50"/>
    <mergeCell ref="N50:Q50"/>
    <mergeCell ref="R50:S50"/>
    <mergeCell ref="T50:W50"/>
    <mergeCell ref="X50:Y50"/>
    <mergeCell ref="Z50:AC50"/>
    <mergeCell ref="AD50:AE50"/>
    <mergeCell ref="G49:L49"/>
    <mergeCell ref="D51:F52"/>
    <mergeCell ref="G51:L52"/>
    <mergeCell ref="M51:M52"/>
    <mergeCell ref="N51:Q52"/>
    <mergeCell ref="R51:S52"/>
    <mergeCell ref="T51:W52"/>
    <mergeCell ref="AF51:AF52"/>
    <mergeCell ref="G53:L53"/>
    <mergeCell ref="N53:Q55"/>
    <mergeCell ref="R53:S53"/>
    <mergeCell ref="T53:W55"/>
    <mergeCell ref="X53:Y53"/>
    <mergeCell ref="AD55:AE55"/>
    <mergeCell ref="G55:L55"/>
    <mergeCell ref="R55:S55"/>
    <mergeCell ref="X55:Y55"/>
    <mergeCell ref="X51:Y52"/>
    <mergeCell ref="Z51:AC52"/>
    <mergeCell ref="AD51:AE52"/>
    <mergeCell ref="Z56:AC56"/>
    <mergeCell ref="AD56:AE56"/>
    <mergeCell ref="Z53:AC55"/>
    <mergeCell ref="AD53:AE53"/>
    <mergeCell ref="D53:F55"/>
    <mergeCell ref="AF53:AF55"/>
    <mergeCell ref="G54:L54"/>
    <mergeCell ref="R54:S54"/>
    <mergeCell ref="X54:Y54"/>
    <mergeCell ref="AD54:AE54"/>
    <mergeCell ref="D56:F56"/>
    <mergeCell ref="G56:L56"/>
    <mergeCell ref="N56:Q56"/>
    <mergeCell ref="R56:S56"/>
    <mergeCell ref="T56:W56"/>
    <mergeCell ref="X56:Y56"/>
    <mergeCell ref="AD58:AE58"/>
    <mergeCell ref="D57:F57"/>
    <mergeCell ref="G57:L57"/>
    <mergeCell ref="N57:Q57"/>
    <mergeCell ref="R57:S57"/>
    <mergeCell ref="T57:W57"/>
    <mergeCell ref="X57:Y57"/>
    <mergeCell ref="AD59:AE59"/>
    <mergeCell ref="Z57:AC57"/>
    <mergeCell ref="AD57:AE57"/>
    <mergeCell ref="D58:F58"/>
    <mergeCell ref="G58:L58"/>
    <mergeCell ref="N58:Q58"/>
    <mergeCell ref="R58:S58"/>
    <mergeCell ref="T58:W59"/>
    <mergeCell ref="X58:Y58"/>
    <mergeCell ref="Z58:AC59"/>
    <mergeCell ref="T62:W62"/>
    <mergeCell ref="X62:Y62"/>
    <mergeCell ref="D59:F59"/>
    <mergeCell ref="G59:L59"/>
    <mergeCell ref="N59:Q59"/>
    <mergeCell ref="R59:S59"/>
    <mergeCell ref="X59:Y59"/>
    <mergeCell ref="AD61:AE61"/>
    <mergeCell ref="D60:D62"/>
    <mergeCell ref="G60:L60"/>
    <mergeCell ref="N60:Q60"/>
    <mergeCell ref="R60:S60"/>
    <mergeCell ref="T60:W60"/>
    <mergeCell ref="X60:Y60"/>
    <mergeCell ref="G62:L62"/>
    <mergeCell ref="N62:Q62"/>
    <mergeCell ref="R62:S62"/>
    <mergeCell ref="Z62:AC62"/>
    <mergeCell ref="AD62:AE62"/>
    <mergeCell ref="Z60:AC60"/>
    <mergeCell ref="AD60:AE60"/>
    <mergeCell ref="G61:L61"/>
    <mergeCell ref="N61:Q61"/>
    <mergeCell ref="R61:S61"/>
    <mergeCell ref="T61:W61"/>
    <mergeCell ref="X61:Y61"/>
    <mergeCell ref="Z61:AC6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H31"/>
  <sheetViews>
    <sheetView zoomScaleSheetLayoutView="100" zoomScalePageLayoutView="0" workbookViewId="0" topLeftCell="A1">
      <selection activeCell="F17" sqref="F17"/>
    </sheetView>
  </sheetViews>
  <sheetFormatPr defaultColWidth="9.140625" defaultRowHeight="15"/>
  <cols>
    <col min="1" max="1" width="0.9921875" style="18" customWidth="1"/>
    <col min="2" max="2" width="2.00390625" style="18" customWidth="1"/>
    <col min="3" max="3" width="36.28125" style="18" customWidth="1"/>
    <col min="4" max="4" width="100.140625" style="18" customWidth="1"/>
    <col min="5" max="5" width="3.421875" style="18" customWidth="1"/>
    <col min="6" max="6" width="28.7109375" style="430" customWidth="1"/>
    <col min="7" max="7" width="26.8515625" style="431" customWidth="1"/>
    <col min="8" max="16384" width="9.140625" style="18" customWidth="1"/>
  </cols>
  <sheetData>
    <row r="1" ht="15.75" thickBot="1"/>
    <row r="2" spans="2:5" ht="15.75" thickBot="1">
      <c r="B2" s="98"/>
      <c r="C2" s="62"/>
      <c r="D2" s="62"/>
      <c r="E2" s="63"/>
    </row>
    <row r="3" spans="2:5" ht="15.75" thickBot="1">
      <c r="B3" s="99"/>
      <c r="C3" s="1068" t="s">
        <v>704</v>
      </c>
      <c r="D3" s="1069"/>
      <c r="E3" s="100"/>
    </row>
    <row r="4" spans="2:5" ht="15">
      <c r="B4" s="99"/>
      <c r="C4" s="432"/>
      <c r="D4" s="432"/>
      <c r="E4" s="100"/>
    </row>
    <row r="5" spans="2:8" ht="15.75" thickBot="1">
      <c r="B5" s="99"/>
      <c r="C5" s="433" t="s">
        <v>705</v>
      </c>
      <c r="D5" s="432"/>
      <c r="E5" s="100"/>
      <c r="H5" s="18" t="s">
        <v>706</v>
      </c>
    </row>
    <row r="6" spans="2:5" ht="29.25" thickBot="1">
      <c r="B6" s="99"/>
      <c r="C6" s="434" t="s">
        <v>707</v>
      </c>
      <c r="D6" s="435" t="s">
        <v>708</v>
      </c>
      <c r="E6" s="100"/>
    </row>
    <row r="7" spans="2:5" ht="45.75" thickBot="1">
      <c r="B7" s="99"/>
      <c r="C7" s="436" t="s">
        <v>709</v>
      </c>
      <c r="D7" s="437" t="s">
        <v>710</v>
      </c>
      <c r="E7" s="100"/>
    </row>
    <row r="8" spans="2:7" ht="104.25" customHeight="1" thickBot="1">
      <c r="B8" s="99"/>
      <c r="C8" s="438" t="s">
        <v>711</v>
      </c>
      <c r="D8" s="439" t="s">
        <v>712</v>
      </c>
      <c r="E8" s="100"/>
      <c r="G8" s="440"/>
    </row>
    <row r="9" spans="2:6" ht="204" customHeight="1" thickBot="1">
      <c r="B9" s="99"/>
      <c r="C9" s="441" t="s">
        <v>713</v>
      </c>
      <c r="D9" s="442" t="s">
        <v>1145</v>
      </c>
      <c r="E9" s="443"/>
      <c r="F9" s="444"/>
    </row>
    <row r="10" spans="2:7" ht="218.25" customHeight="1" thickBot="1">
      <c r="B10" s="99"/>
      <c r="C10" s="436" t="s">
        <v>714</v>
      </c>
      <c r="D10" s="543" t="s">
        <v>1146</v>
      </c>
      <c r="E10" s="100"/>
      <c r="G10" s="430"/>
    </row>
    <row r="11" spans="2:5" ht="15">
      <c r="B11" s="99"/>
      <c r="C11" s="432"/>
      <c r="D11" s="432"/>
      <c r="E11" s="100"/>
    </row>
    <row r="12" spans="2:5" ht="15.75" thickBot="1">
      <c r="B12" s="99"/>
      <c r="C12" s="1070" t="s">
        <v>1147</v>
      </c>
      <c r="D12" s="1070"/>
      <c r="E12" s="100"/>
    </row>
    <row r="13" spans="2:5" ht="15.75" thickBot="1">
      <c r="B13" s="99"/>
      <c r="C13" s="445" t="s">
        <v>715</v>
      </c>
      <c r="D13" s="434" t="s">
        <v>708</v>
      </c>
      <c r="E13" s="100"/>
    </row>
    <row r="14" spans="2:5" ht="15.75" thickBot="1">
      <c r="B14" s="99"/>
      <c r="C14" s="1067" t="s">
        <v>716</v>
      </c>
      <c r="D14" s="1067"/>
      <c r="E14" s="100"/>
    </row>
    <row r="15" spans="2:5" ht="100.5" customHeight="1" thickBot="1">
      <c r="B15" s="99"/>
      <c r="C15" s="101" t="s">
        <v>717</v>
      </c>
      <c r="D15" s="446" t="s">
        <v>718</v>
      </c>
      <c r="E15" s="100"/>
    </row>
    <row r="16" spans="2:6" ht="81" customHeight="1" thickBot="1">
      <c r="B16" s="99"/>
      <c r="C16" s="101" t="s">
        <v>719</v>
      </c>
      <c r="D16" s="101"/>
      <c r="E16" s="100"/>
      <c r="F16" s="444"/>
    </row>
    <row r="17" spans="2:5" ht="15.75" thickBot="1">
      <c r="B17" s="99"/>
      <c r="C17" s="1067" t="s">
        <v>720</v>
      </c>
      <c r="D17" s="1067"/>
      <c r="E17" s="100"/>
    </row>
    <row r="18" spans="2:5" ht="112.5" customHeight="1" thickBot="1">
      <c r="B18" s="99"/>
      <c r="C18" s="101" t="s">
        <v>721</v>
      </c>
      <c r="D18" s="101"/>
      <c r="E18" s="100"/>
    </row>
    <row r="19" spans="2:6" ht="77.25" customHeight="1" thickBot="1">
      <c r="B19" s="99"/>
      <c r="C19" s="101" t="s">
        <v>722</v>
      </c>
      <c r="D19" s="441"/>
      <c r="E19" s="100"/>
      <c r="F19" s="447"/>
    </row>
    <row r="20" spans="2:5" ht="15.75" thickBot="1">
      <c r="B20" s="99"/>
      <c r="C20" s="1067" t="s">
        <v>723</v>
      </c>
      <c r="D20" s="1067"/>
      <c r="E20" s="100"/>
    </row>
    <row r="21" spans="2:6" ht="54" customHeight="1" thickBot="1">
      <c r="B21" s="99"/>
      <c r="C21" s="101" t="s">
        <v>724</v>
      </c>
      <c r="D21" s="101"/>
      <c r="E21" s="100"/>
      <c r="F21" s="447"/>
    </row>
    <row r="22" spans="2:5" ht="63" customHeight="1" thickBot="1">
      <c r="B22" s="99"/>
      <c r="C22" s="101" t="s">
        <v>725</v>
      </c>
      <c r="D22" s="101"/>
      <c r="E22" s="100"/>
    </row>
    <row r="23" spans="2:5" ht="68.25" customHeight="1" thickBot="1">
      <c r="B23" s="99"/>
      <c r="C23" s="101" t="s">
        <v>726</v>
      </c>
      <c r="D23" s="101"/>
      <c r="E23" s="100"/>
    </row>
    <row r="24" spans="2:5" ht="15.75" thickBot="1">
      <c r="B24" s="99"/>
      <c r="C24" s="1067" t="s">
        <v>727</v>
      </c>
      <c r="D24" s="1067"/>
      <c r="E24" s="100"/>
    </row>
    <row r="25" spans="2:6" ht="83.25" customHeight="1" thickBot="1">
      <c r="B25" s="99"/>
      <c r="C25" s="101" t="s">
        <v>728</v>
      </c>
      <c r="D25" s="448"/>
      <c r="E25" s="100"/>
      <c r="F25" s="447"/>
    </row>
    <row r="26" spans="2:7" ht="57.75" customHeight="1" thickBot="1">
      <c r="B26" s="99"/>
      <c r="C26" s="101" t="s">
        <v>729</v>
      </c>
      <c r="D26" s="448"/>
      <c r="E26" s="100"/>
      <c r="F26" s="447"/>
      <c r="G26" s="447"/>
    </row>
    <row r="27" spans="2:5" ht="93.75" customHeight="1" thickBot="1">
      <c r="B27" s="99"/>
      <c r="C27" s="101" t="s">
        <v>730</v>
      </c>
      <c r="D27" s="448"/>
      <c r="E27" s="100"/>
    </row>
    <row r="28" spans="2:5" ht="86.25" customHeight="1" thickBot="1">
      <c r="B28" s="99"/>
      <c r="C28" s="101" t="s">
        <v>731</v>
      </c>
      <c r="D28" s="448"/>
      <c r="E28" s="100"/>
    </row>
    <row r="29" spans="2:5" ht="15">
      <c r="B29" s="99"/>
      <c r="C29" s="432"/>
      <c r="D29" s="432"/>
      <c r="E29" s="100"/>
    </row>
    <row r="30" spans="2:8" s="430" customFormat="1" ht="15">
      <c r="B30" s="99"/>
      <c r="C30" s="432"/>
      <c r="D30" s="432"/>
      <c r="E30" s="100"/>
      <c r="G30" s="431"/>
      <c r="H30" s="18"/>
    </row>
    <row r="31" spans="2:8" s="430" customFormat="1" ht="15.75" thickBot="1">
      <c r="B31" s="122"/>
      <c r="C31" s="102"/>
      <c r="D31" s="102"/>
      <c r="E31" s="123"/>
      <c r="G31" s="431"/>
      <c r="H31" s="18"/>
    </row>
  </sheetData>
  <sheetProtection/>
  <mergeCells count="6">
    <mergeCell ref="C24:D24"/>
    <mergeCell ref="C3:D3"/>
    <mergeCell ref="C12:D12"/>
    <mergeCell ref="C14:D14"/>
    <mergeCell ref="C17:D17"/>
    <mergeCell ref="C20:D20"/>
  </mergeCells>
  <printOptions/>
  <pageMargins left="0.45" right="0.3" top="0.75" bottom="0.75" header="0.3" footer="0.3"/>
  <pageSetup horizontalDpi="600" verticalDpi="600" orientation="portrait" paperSize="9" scale="63" r:id="rId1"/>
</worksheet>
</file>

<file path=xl/worksheets/sheet7.xml><?xml version="1.0" encoding="utf-8"?>
<worksheet xmlns="http://schemas.openxmlformats.org/spreadsheetml/2006/main" xmlns:r="http://schemas.openxmlformats.org/officeDocument/2006/relationships">
  <dimension ref="B1:AO33"/>
  <sheetViews>
    <sheetView zoomScale="67" zoomScaleNormal="67" zoomScalePageLayoutView="0" workbookViewId="0" topLeftCell="B1">
      <selection activeCell="J18" sqref="J18:K18"/>
    </sheetView>
  </sheetViews>
  <sheetFormatPr defaultColWidth="9.140625" defaultRowHeight="15"/>
  <cols>
    <col min="1" max="1" width="4.8515625" style="0" customWidth="1"/>
    <col min="2" max="2" width="55.7109375" style="0" customWidth="1"/>
    <col min="3" max="3" width="12.140625" style="0" customWidth="1"/>
    <col min="4" max="4" width="58.140625" style="0" customWidth="1"/>
    <col min="5" max="5" width="12.140625" style="0" customWidth="1"/>
    <col min="6" max="6" width="10.7109375" style="0" customWidth="1"/>
    <col min="7" max="7" width="36.140625" style="0" customWidth="1"/>
    <col min="8" max="8" width="39.421875" style="0" customWidth="1"/>
    <col min="9" max="9" width="3.421875" style="0" customWidth="1"/>
    <col min="10" max="10" width="43.140625" style="0" customWidth="1"/>
    <col min="11" max="11" width="28.28125" style="0" customWidth="1"/>
    <col min="14" max="14" width="33.140625" style="280" customWidth="1"/>
    <col min="16" max="16" width="10.00390625" style="0" customWidth="1"/>
  </cols>
  <sheetData>
    <row r="1" spans="2:8" ht="15.75" thickBot="1">
      <c r="B1" s="449"/>
      <c r="C1" s="449"/>
      <c r="D1" s="449"/>
      <c r="E1" s="449"/>
      <c r="F1" s="449"/>
      <c r="G1" s="449"/>
      <c r="H1" s="449"/>
    </row>
    <row r="2" spans="2:13" ht="15" customHeight="1" thickBot="1">
      <c r="B2" s="90"/>
      <c r="C2" s="1117"/>
      <c r="D2" s="1117"/>
      <c r="E2" s="1117"/>
      <c r="F2" s="1117"/>
      <c r="G2" s="1117"/>
      <c r="H2" s="85"/>
      <c r="I2" s="85"/>
      <c r="J2" s="85"/>
      <c r="K2" s="85"/>
      <c r="L2" s="85"/>
      <c r="M2" s="86"/>
    </row>
    <row r="3" spans="2:13" ht="27" thickBot="1">
      <c r="B3" s="91"/>
      <c r="C3" s="1118" t="s">
        <v>732</v>
      </c>
      <c r="D3" s="1119"/>
      <c r="E3" s="1119"/>
      <c r="F3" s="1120"/>
      <c r="G3" s="92"/>
      <c r="H3" s="88"/>
      <c r="I3" s="88"/>
      <c r="J3" s="88"/>
      <c r="K3" s="88"/>
      <c r="L3" s="88"/>
      <c r="M3" s="89"/>
    </row>
    <row r="4" spans="2:13" ht="15" customHeight="1">
      <c r="B4" s="91"/>
      <c r="C4" s="92"/>
      <c r="D4" s="92"/>
      <c r="E4" s="92"/>
      <c r="F4" s="92"/>
      <c r="G4" s="92"/>
      <c r="H4" s="88"/>
      <c r="I4" s="88"/>
      <c r="J4" s="88"/>
      <c r="K4" s="88"/>
      <c r="L4" s="88"/>
      <c r="M4" s="89"/>
    </row>
    <row r="5" spans="2:13" ht="15.75" customHeight="1" thickBot="1">
      <c r="B5" s="87"/>
      <c r="C5" s="88"/>
      <c r="D5" s="88"/>
      <c r="E5" s="88"/>
      <c r="F5" s="88"/>
      <c r="G5" s="88"/>
      <c r="H5" s="88"/>
      <c r="I5" s="88"/>
      <c r="J5" s="88"/>
      <c r="K5" s="88"/>
      <c r="L5" s="88"/>
      <c r="M5" s="89"/>
    </row>
    <row r="6" spans="2:13" ht="15.75" customHeight="1">
      <c r="B6" s="1121" t="s">
        <v>733</v>
      </c>
      <c r="C6" s="1122"/>
      <c r="D6" s="1122"/>
      <c r="E6" s="1122"/>
      <c r="F6" s="1122"/>
      <c r="G6" s="1122"/>
      <c r="H6" s="1122"/>
      <c r="I6" s="1122"/>
      <c r="J6" s="1122"/>
      <c r="K6" s="1122"/>
      <c r="L6" s="1122"/>
      <c r="M6" s="1123"/>
    </row>
    <row r="7" spans="2:13" ht="15.75" customHeight="1" thickBot="1">
      <c r="B7" s="1124"/>
      <c r="C7" s="1125"/>
      <c r="D7" s="1125"/>
      <c r="E7" s="1125"/>
      <c r="F7" s="1125"/>
      <c r="G7" s="1125"/>
      <c r="H7" s="1125"/>
      <c r="I7" s="1125"/>
      <c r="J7" s="1125"/>
      <c r="K7" s="1125"/>
      <c r="L7" s="1125"/>
      <c r="M7" s="1126"/>
    </row>
    <row r="8" spans="2:13" ht="15.75" customHeight="1">
      <c r="B8" s="1121" t="s">
        <v>734</v>
      </c>
      <c r="C8" s="1122"/>
      <c r="D8" s="1122"/>
      <c r="E8" s="1122"/>
      <c r="F8" s="1122"/>
      <c r="G8" s="1122"/>
      <c r="H8" s="1122"/>
      <c r="I8" s="1122"/>
      <c r="J8" s="1122"/>
      <c r="K8" s="1122"/>
      <c r="L8" s="1122"/>
      <c r="M8" s="1123"/>
    </row>
    <row r="9" spans="2:13" ht="15.75" customHeight="1" thickBot="1">
      <c r="B9" s="1127" t="s">
        <v>735</v>
      </c>
      <c r="C9" s="1128"/>
      <c r="D9" s="1128"/>
      <c r="E9" s="1128"/>
      <c r="F9" s="1128"/>
      <c r="G9" s="1128"/>
      <c r="H9" s="1128"/>
      <c r="I9" s="1128"/>
      <c r="J9" s="1128"/>
      <c r="K9" s="1128"/>
      <c r="L9" s="1128"/>
      <c r="M9" s="1129"/>
    </row>
    <row r="10" spans="2:13" ht="15.75" customHeight="1" thickBot="1">
      <c r="B10" s="450"/>
      <c r="C10" s="450"/>
      <c r="D10" s="450"/>
      <c r="E10" s="450"/>
      <c r="F10" s="450"/>
      <c r="G10" s="450"/>
      <c r="H10" s="450"/>
      <c r="I10" s="450"/>
      <c r="J10" s="450"/>
      <c r="K10" s="450"/>
      <c r="L10" s="450"/>
      <c r="M10" s="450"/>
    </row>
    <row r="11" spans="2:13" ht="15.75" thickBot="1">
      <c r="B11" s="1130" t="s">
        <v>736</v>
      </c>
      <c r="C11" s="1131"/>
      <c r="D11" s="1132"/>
      <c r="E11" s="450"/>
      <c r="F11" s="450"/>
      <c r="G11" s="450"/>
      <c r="H11" s="451"/>
      <c r="I11" s="451"/>
      <c r="J11" s="451"/>
      <c r="K11" s="451"/>
      <c r="L11" s="451"/>
      <c r="M11" s="451"/>
    </row>
    <row r="12" spans="2:13" ht="8.25" customHeight="1" thickBot="1">
      <c r="B12" s="450"/>
      <c r="C12" s="450"/>
      <c r="D12" s="450"/>
      <c r="E12" s="450"/>
      <c r="F12" s="450"/>
      <c r="G12" s="450"/>
      <c r="H12" s="451"/>
      <c r="I12" s="451"/>
      <c r="J12" s="451"/>
      <c r="K12" s="451"/>
      <c r="L12" s="451"/>
      <c r="M12" s="451"/>
    </row>
    <row r="13" spans="2:13" ht="13.5" customHeight="1" thickBot="1">
      <c r="B13" s="1133" t="s">
        <v>737</v>
      </c>
      <c r="C13" s="1134"/>
      <c r="D13" s="1134"/>
      <c r="E13" s="1134"/>
      <c r="F13" s="1134"/>
      <c r="G13" s="1134"/>
      <c r="H13" s="1134"/>
      <c r="I13" s="1134"/>
      <c r="J13" s="1134"/>
      <c r="K13" s="1134"/>
      <c r="L13" s="1134"/>
      <c r="M13" s="1135"/>
    </row>
    <row r="14" spans="2:16" s="453" customFormat="1" ht="64.5" customHeight="1" thickBot="1">
      <c r="B14" s="532" t="s">
        <v>738</v>
      </c>
      <c r="C14" s="452" t="s">
        <v>739</v>
      </c>
      <c r="D14" s="532" t="s">
        <v>740</v>
      </c>
      <c r="E14" s="452" t="s">
        <v>739</v>
      </c>
      <c r="F14" s="1136" t="s">
        <v>741</v>
      </c>
      <c r="G14" s="1137"/>
      <c r="H14" s="1136" t="s">
        <v>742</v>
      </c>
      <c r="I14" s="1137"/>
      <c r="J14" s="1136" t="s">
        <v>743</v>
      </c>
      <c r="K14" s="1137"/>
      <c r="L14" s="1136" t="s">
        <v>744</v>
      </c>
      <c r="M14" s="1137"/>
      <c r="N14" s="280"/>
      <c r="P14" s="454"/>
    </row>
    <row r="15" spans="2:41" ht="186.75" customHeight="1" thickBot="1">
      <c r="B15" s="455" t="s">
        <v>745</v>
      </c>
      <c r="C15" s="456">
        <v>3</v>
      </c>
      <c r="D15" s="457" t="s">
        <v>746</v>
      </c>
      <c r="E15" s="456">
        <v>3.1</v>
      </c>
      <c r="F15" s="1112" t="s">
        <v>747</v>
      </c>
      <c r="G15" s="1113"/>
      <c r="H15" s="1112" t="s">
        <v>748</v>
      </c>
      <c r="I15" s="1113"/>
      <c r="J15" s="1099" t="s">
        <v>749</v>
      </c>
      <c r="K15" s="1100"/>
      <c r="L15" s="1101"/>
      <c r="M15" s="1102"/>
      <c r="N15" s="458"/>
      <c r="O15" s="6"/>
      <c r="P15" s="459"/>
      <c r="Q15" s="6"/>
      <c r="R15" s="6"/>
      <c r="S15" s="6"/>
      <c r="T15" s="6"/>
      <c r="U15" s="6"/>
      <c r="V15" s="6"/>
      <c r="W15" s="6"/>
      <c r="X15" s="6"/>
      <c r="Y15" s="6"/>
      <c r="Z15" s="6"/>
      <c r="AA15" s="6"/>
      <c r="AB15" s="6"/>
      <c r="AC15" s="6"/>
      <c r="AD15" s="6"/>
      <c r="AE15" s="6"/>
      <c r="AF15" s="6"/>
      <c r="AG15" s="6"/>
      <c r="AH15" s="6"/>
      <c r="AI15" s="6"/>
      <c r="AJ15" s="449"/>
      <c r="AK15" s="449"/>
      <c r="AL15" s="449"/>
      <c r="AM15" s="449"/>
      <c r="AN15" s="449"/>
      <c r="AO15" s="449"/>
    </row>
    <row r="16" spans="2:41" s="451" customFormat="1" ht="9.75" customHeight="1" thickBot="1">
      <c r="B16" s="460"/>
      <c r="C16" s="460"/>
      <c r="D16" s="460"/>
      <c r="E16" s="460"/>
      <c r="F16" s="1103"/>
      <c r="G16" s="1104"/>
      <c r="H16" s="1104"/>
      <c r="I16" s="1104"/>
      <c r="J16" s="1104"/>
      <c r="K16" s="1104"/>
      <c r="L16" s="1104"/>
      <c r="M16" s="1104"/>
      <c r="N16" s="458"/>
      <c r="O16" s="6"/>
      <c r="P16" s="6"/>
      <c r="Q16" s="6"/>
      <c r="R16" s="6"/>
      <c r="S16" s="6"/>
      <c r="T16" s="6"/>
      <c r="U16" s="6"/>
      <c r="V16" s="6"/>
      <c r="W16" s="6"/>
      <c r="X16" s="6"/>
      <c r="Y16" s="6"/>
      <c r="Z16" s="6"/>
      <c r="AA16" s="6"/>
      <c r="AB16" s="6"/>
      <c r="AC16" s="6"/>
      <c r="AD16" s="6"/>
      <c r="AE16" s="6"/>
      <c r="AF16" s="6"/>
      <c r="AG16" s="6"/>
      <c r="AH16" s="6"/>
      <c r="AI16" s="6"/>
      <c r="AJ16" s="461"/>
      <c r="AK16" s="461"/>
      <c r="AL16" s="461"/>
      <c r="AM16" s="461"/>
      <c r="AN16" s="461"/>
      <c r="AO16" s="461"/>
    </row>
    <row r="17" spans="2:41" s="453" customFormat="1" ht="48" customHeight="1" thickBot="1">
      <c r="B17" s="529" t="s">
        <v>750</v>
      </c>
      <c r="C17" s="529" t="s">
        <v>739</v>
      </c>
      <c r="D17" s="529" t="s">
        <v>751</v>
      </c>
      <c r="E17" s="529" t="s">
        <v>739</v>
      </c>
      <c r="F17" s="1094" t="s">
        <v>741</v>
      </c>
      <c r="G17" s="1106"/>
      <c r="H17" s="1094" t="s">
        <v>742</v>
      </c>
      <c r="I17" s="1106"/>
      <c r="J17" s="1094" t="s">
        <v>743</v>
      </c>
      <c r="K17" s="1106"/>
      <c r="L17" s="1094" t="s">
        <v>744</v>
      </c>
      <c r="M17" s="1106"/>
      <c r="N17" s="458"/>
      <c r="O17" s="462"/>
      <c r="P17" s="459"/>
      <c r="Q17" s="462"/>
      <c r="R17" s="462"/>
      <c r="S17" s="462"/>
      <c r="T17" s="462"/>
      <c r="U17" s="462"/>
      <c r="V17" s="462"/>
      <c r="W17" s="462"/>
      <c r="X17" s="462"/>
      <c r="Y17" s="462"/>
      <c r="Z17" s="462"/>
      <c r="AA17" s="462"/>
      <c r="AB17" s="462"/>
      <c r="AC17" s="462"/>
      <c r="AD17" s="462"/>
      <c r="AE17" s="462"/>
      <c r="AF17" s="462"/>
      <c r="AG17" s="462"/>
      <c r="AH17" s="462"/>
      <c r="AI17" s="462"/>
      <c r="AJ17" s="463"/>
      <c r="AK17" s="463"/>
      <c r="AL17" s="463"/>
      <c r="AM17" s="463"/>
      <c r="AN17" s="463"/>
      <c r="AO17" s="463"/>
    </row>
    <row r="18" spans="2:41" ht="354.75" customHeight="1" thickBot="1">
      <c r="B18" s="464" t="s">
        <v>752</v>
      </c>
      <c r="C18" s="465">
        <v>3</v>
      </c>
      <c r="D18" s="466" t="s">
        <v>753</v>
      </c>
      <c r="E18" s="465">
        <v>3.1</v>
      </c>
      <c r="F18" s="1097" t="s">
        <v>754</v>
      </c>
      <c r="G18" s="1098"/>
      <c r="H18" s="1097" t="s">
        <v>755</v>
      </c>
      <c r="I18" s="1098"/>
      <c r="J18" s="1112" t="s">
        <v>756</v>
      </c>
      <c r="K18" s="1113"/>
      <c r="L18" s="1101"/>
      <c r="M18" s="1102"/>
      <c r="N18" s="458"/>
      <c r="O18" s="6"/>
      <c r="P18" s="459"/>
      <c r="Q18" s="6"/>
      <c r="R18" s="6"/>
      <c r="S18" s="6"/>
      <c r="T18" s="6"/>
      <c r="U18" s="6"/>
      <c r="V18" s="6"/>
      <c r="W18" s="6"/>
      <c r="X18" s="6"/>
      <c r="Y18" s="6"/>
      <c r="Z18" s="6"/>
      <c r="AA18" s="6"/>
      <c r="AB18" s="6"/>
      <c r="AC18" s="6"/>
      <c r="AD18" s="6"/>
      <c r="AE18" s="6"/>
      <c r="AF18" s="6"/>
      <c r="AG18" s="6"/>
      <c r="AH18" s="6"/>
      <c r="AI18" s="6"/>
      <c r="AJ18" s="449"/>
      <c r="AK18" s="449"/>
      <c r="AL18" s="449"/>
      <c r="AM18" s="449"/>
      <c r="AN18" s="449"/>
      <c r="AO18" s="449"/>
    </row>
    <row r="19" spans="2:41" ht="19.5" thickBot="1">
      <c r="B19" s="1114" t="s">
        <v>757</v>
      </c>
      <c r="C19" s="1115"/>
      <c r="D19" s="1115"/>
      <c r="E19" s="1115"/>
      <c r="F19" s="1115"/>
      <c r="G19" s="1115"/>
      <c r="H19" s="1115"/>
      <c r="I19" s="1115"/>
      <c r="J19" s="1115"/>
      <c r="K19" s="1115"/>
      <c r="L19" s="1115"/>
      <c r="M19" s="1115"/>
      <c r="N19" s="467"/>
      <c r="O19" s="449"/>
      <c r="P19" s="449"/>
      <c r="Q19" s="449"/>
      <c r="R19" s="449"/>
      <c r="S19" s="449"/>
      <c r="T19" s="449"/>
      <c r="U19" s="449"/>
      <c r="V19" s="449"/>
      <c r="W19" s="449"/>
      <c r="X19" s="449"/>
      <c r="Y19" s="449"/>
      <c r="Z19" s="449"/>
      <c r="AA19" s="449"/>
      <c r="AB19" s="449"/>
      <c r="AC19" s="449"/>
      <c r="AD19" s="449"/>
      <c r="AE19" s="449"/>
      <c r="AF19" s="449"/>
      <c r="AG19" s="449"/>
      <c r="AH19" s="449"/>
      <c r="AI19" s="449"/>
      <c r="AJ19" s="449"/>
      <c r="AK19" s="449"/>
      <c r="AL19" s="449"/>
      <c r="AM19" s="449"/>
      <c r="AN19" s="449"/>
      <c r="AO19" s="449"/>
    </row>
    <row r="20" spans="2:41" s="453" customFormat="1" ht="48" customHeight="1" thickBot="1">
      <c r="B20" s="529" t="s">
        <v>738</v>
      </c>
      <c r="C20" s="529" t="s">
        <v>739</v>
      </c>
      <c r="D20" s="529" t="s">
        <v>740</v>
      </c>
      <c r="E20" s="468" t="s">
        <v>739</v>
      </c>
      <c r="F20" s="1094" t="s">
        <v>758</v>
      </c>
      <c r="G20" s="1106"/>
      <c r="H20" s="1094" t="s">
        <v>759</v>
      </c>
      <c r="I20" s="1106"/>
      <c r="J20" s="1094" t="s">
        <v>743</v>
      </c>
      <c r="K20" s="1106"/>
      <c r="L20" s="1094" t="s">
        <v>744</v>
      </c>
      <c r="M20" s="1116"/>
      <c r="N20" s="467"/>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3"/>
      <c r="AL20" s="463"/>
      <c r="AM20" s="463"/>
      <c r="AN20" s="463"/>
      <c r="AO20" s="463"/>
    </row>
    <row r="21" spans="2:13" ht="329.25" customHeight="1" thickBot="1">
      <c r="B21" s="469" t="s">
        <v>745</v>
      </c>
      <c r="C21" s="456">
        <v>5</v>
      </c>
      <c r="D21" s="470" t="s">
        <v>760</v>
      </c>
      <c r="E21" s="471">
        <v>5</v>
      </c>
      <c r="F21" s="1097" t="s">
        <v>761</v>
      </c>
      <c r="G21" s="1098"/>
      <c r="H21" s="1097" t="s">
        <v>762</v>
      </c>
      <c r="I21" s="1098"/>
      <c r="J21" s="1112" t="s">
        <v>763</v>
      </c>
      <c r="K21" s="1113"/>
      <c r="L21" s="1101"/>
      <c r="M21" s="1102"/>
    </row>
    <row r="22" spans="2:14" s="451" customFormat="1" ht="9.75" customHeight="1" thickBot="1">
      <c r="B22" s="460"/>
      <c r="C22" s="460"/>
      <c r="D22" s="460"/>
      <c r="E22" s="460"/>
      <c r="F22" s="1103"/>
      <c r="G22" s="1104"/>
      <c r="H22" s="1104"/>
      <c r="I22" s="1104"/>
      <c r="J22" s="1104"/>
      <c r="K22" s="1104"/>
      <c r="L22" s="1104"/>
      <c r="M22" s="1105"/>
      <c r="N22" s="472"/>
    </row>
    <row r="23" spans="2:14" s="453" customFormat="1" ht="48" customHeight="1" thickBot="1">
      <c r="B23" s="529" t="s">
        <v>750</v>
      </c>
      <c r="C23" s="529" t="s">
        <v>739</v>
      </c>
      <c r="D23" s="529" t="s">
        <v>751</v>
      </c>
      <c r="E23" s="529" t="s">
        <v>739</v>
      </c>
      <c r="F23" s="1094" t="s">
        <v>758</v>
      </c>
      <c r="G23" s="1106"/>
      <c r="H23" s="1094" t="s">
        <v>759</v>
      </c>
      <c r="I23" s="1106"/>
      <c r="J23" s="1094" t="s">
        <v>743</v>
      </c>
      <c r="K23" s="1106"/>
      <c r="L23" s="1094" t="s">
        <v>744</v>
      </c>
      <c r="M23" s="1106"/>
      <c r="N23" s="280"/>
    </row>
    <row r="24" spans="2:13" ht="409.5" customHeight="1" thickBot="1">
      <c r="B24" s="464" t="s">
        <v>752</v>
      </c>
      <c r="C24" s="465">
        <v>5</v>
      </c>
      <c r="D24" s="473" t="s">
        <v>764</v>
      </c>
      <c r="E24" s="465">
        <v>5</v>
      </c>
      <c r="F24" s="1107" t="s">
        <v>765</v>
      </c>
      <c r="G24" s="1108"/>
      <c r="H24" s="1097" t="s">
        <v>766</v>
      </c>
      <c r="I24" s="1098"/>
      <c r="J24" s="1099" t="s">
        <v>767</v>
      </c>
      <c r="K24" s="1100"/>
      <c r="L24" s="1101"/>
      <c r="M24" s="1102"/>
    </row>
    <row r="25" ht="15.75" thickBot="1"/>
    <row r="26" spans="2:13" ht="19.5" thickBot="1">
      <c r="B26" s="1109" t="s">
        <v>768</v>
      </c>
      <c r="C26" s="1110"/>
      <c r="D26" s="1110"/>
      <c r="E26" s="1110"/>
      <c r="F26" s="1110"/>
      <c r="G26" s="1110"/>
      <c r="H26" s="1110"/>
      <c r="I26" s="1110"/>
      <c r="J26" s="1110"/>
      <c r="K26" s="1110"/>
      <c r="L26" s="1110"/>
      <c r="M26" s="1111"/>
    </row>
    <row r="27" spans="2:14" s="453" customFormat="1" ht="48" customHeight="1" thickBot="1">
      <c r="B27" s="529" t="s">
        <v>738</v>
      </c>
      <c r="C27" s="529" t="s">
        <v>739</v>
      </c>
      <c r="D27" s="529" t="s">
        <v>740</v>
      </c>
      <c r="E27" s="529" t="s">
        <v>739</v>
      </c>
      <c r="F27" s="1094" t="s">
        <v>758</v>
      </c>
      <c r="G27" s="1106"/>
      <c r="H27" s="1094" t="s">
        <v>759</v>
      </c>
      <c r="I27" s="1106"/>
      <c r="J27" s="1094" t="s">
        <v>743</v>
      </c>
      <c r="K27" s="1106"/>
      <c r="L27" s="1094" t="s">
        <v>744</v>
      </c>
      <c r="M27" s="1106"/>
      <c r="N27" s="280"/>
    </row>
    <row r="28" spans="2:13" ht="190.5" customHeight="1" thickBot="1">
      <c r="B28" s="469" t="s">
        <v>745</v>
      </c>
      <c r="C28" s="456">
        <v>7</v>
      </c>
      <c r="D28" s="470" t="s">
        <v>769</v>
      </c>
      <c r="E28" s="456">
        <v>7</v>
      </c>
      <c r="F28" s="1097" t="s">
        <v>770</v>
      </c>
      <c r="G28" s="1098"/>
      <c r="H28" s="1097" t="s">
        <v>771</v>
      </c>
      <c r="I28" s="1098"/>
      <c r="J28" s="1099" t="s">
        <v>772</v>
      </c>
      <c r="K28" s="1100"/>
      <c r="L28" s="1101"/>
      <c r="M28" s="1102"/>
    </row>
    <row r="29" spans="2:14" s="451" customFormat="1" ht="9.75" customHeight="1" thickBot="1">
      <c r="B29" s="460"/>
      <c r="C29" s="460"/>
      <c r="D29" s="460"/>
      <c r="E29" s="460"/>
      <c r="F29" s="1103"/>
      <c r="G29" s="1104"/>
      <c r="H29" s="1104"/>
      <c r="I29" s="1104"/>
      <c r="J29" s="1104"/>
      <c r="K29" s="1104"/>
      <c r="L29" s="1104"/>
      <c r="M29" s="1105"/>
      <c r="N29" s="472"/>
    </row>
    <row r="30" spans="2:14" s="453" customFormat="1" ht="48" customHeight="1" thickBot="1">
      <c r="B30" s="530" t="s">
        <v>750</v>
      </c>
      <c r="C30" s="530" t="s">
        <v>739</v>
      </c>
      <c r="D30" s="530" t="s">
        <v>751</v>
      </c>
      <c r="E30" s="530" t="s">
        <v>739</v>
      </c>
      <c r="F30" s="1094" t="s">
        <v>758</v>
      </c>
      <c r="G30" s="1095"/>
      <c r="H30" s="1096" t="s">
        <v>759</v>
      </c>
      <c r="I30" s="1095"/>
      <c r="J30" s="1096" t="s">
        <v>743</v>
      </c>
      <c r="K30" s="1095"/>
      <c r="L30" s="1096" t="s">
        <v>744</v>
      </c>
      <c r="M30" s="1095"/>
      <c r="N30" s="280"/>
    </row>
    <row r="31" spans="2:13" ht="133.5" customHeight="1" thickBot="1">
      <c r="B31" s="1071" t="s">
        <v>752</v>
      </c>
      <c r="C31" s="1074">
        <v>7</v>
      </c>
      <c r="D31" s="1077" t="s">
        <v>773</v>
      </c>
      <c r="E31" s="1074">
        <v>7.1</v>
      </c>
      <c r="F31" s="474"/>
      <c r="G31" s="475" t="s">
        <v>774</v>
      </c>
      <c r="H31" s="476" t="s">
        <v>775</v>
      </c>
      <c r="I31" s="477"/>
      <c r="J31" s="1080" t="s">
        <v>776</v>
      </c>
      <c r="K31" s="1081"/>
      <c r="L31" s="1086"/>
      <c r="M31" s="1087"/>
    </row>
    <row r="32" spans="2:13" ht="144" customHeight="1">
      <c r="B32" s="1072"/>
      <c r="C32" s="1075"/>
      <c r="D32" s="1078"/>
      <c r="E32" s="1075"/>
      <c r="F32" s="121"/>
      <c r="G32" s="475" t="s">
        <v>777</v>
      </c>
      <c r="H32" s="1092" t="s">
        <v>775</v>
      </c>
      <c r="I32" s="1093"/>
      <c r="J32" s="1082"/>
      <c r="K32" s="1083"/>
      <c r="L32" s="1088"/>
      <c r="M32" s="1089"/>
    </row>
    <row r="33" spans="2:13" ht="147.75" customHeight="1">
      <c r="B33" s="1073"/>
      <c r="C33" s="1076"/>
      <c r="D33" s="1079"/>
      <c r="E33" s="1076"/>
      <c r="F33" s="482"/>
      <c r="G33" s="478" t="s">
        <v>778</v>
      </c>
      <c r="H33" s="479" t="s">
        <v>779</v>
      </c>
      <c r="I33" s="480"/>
      <c r="J33" s="1084"/>
      <c r="K33" s="1085"/>
      <c r="L33" s="1090"/>
      <c r="M33" s="1091"/>
    </row>
    <row r="36" ht="48" customHeight="1"/>
    <row r="37" ht="276.75" customHeight="1"/>
    <row r="38" ht="9.75" customHeight="1"/>
    <row r="39" ht="48" customHeight="1"/>
    <row r="40" ht="271.5" customHeight="1"/>
  </sheetData>
  <sheetProtection/>
  <mergeCells count="63">
    <mergeCell ref="F15:G15"/>
    <mergeCell ref="H15:I15"/>
    <mergeCell ref="J15:K15"/>
    <mergeCell ref="L15:M15"/>
    <mergeCell ref="B11:D11"/>
    <mergeCell ref="B13:M13"/>
    <mergeCell ref="F14:G14"/>
    <mergeCell ref="H14:I14"/>
    <mergeCell ref="J14:K14"/>
    <mergeCell ref="L14:M14"/>
    <mergeCell ref="B19:M19"/>
    <mergeCell ref="F20:G20"/>
    <mergeCell ref="H20:I20"/>
    <mergeCell ref="J20:K20"/>
    <mergeCell ref="L20:M20"/>
    <mergeCell ref="C2:G2"/>
    <mergeCell ref="C3:F3"/>
    <mergeCell ref="B6:M7"/>
    <mergeCell ref="B8:M8"/>
    <mergeCell ref="B9:M9"/>
    <mergeCell ref="F16:M16"/>
    <mergeCell ref="F17:G17"/>
    <mergeCell ref="H17:I17"/>
    <mergeCell ref="J17:K17"/>
    <mergeCell ref="L17:M17"/>
    <mergeCell ref="F18:G18"/>
    <mergeCell ref="H18:I18"/>
    <mergeCell ref="J18:K18"/>
    <mergeCell ref="L18:M18"/>
    <mergeCell ref="F21:G21"/>
    <mergeCell ref="H21:I21"/>
    <mergeCell ref="J21:K21"/>
    <mergeCell ref="L21:M21"/>
    <mergeCell ref="F22:M22"/>
    <mergeCell ref="F23:G23"/>
    <mergeCell ref="H23:I23"/>
    <mergeCell ref="J23:K23"/>
    <mergeCell ref="F27:G27"/>
    <mergeCell ref="H27:I27"/>
    <mergeCell ref="L23:M23"/>
    <mergeCell ref="F24:G24"/>
    <mergeCell ref="H24:I24"/>
    <mergeCell ref="J24:K24"/>
    <mergeCell ref="J27:K27"/>
    <mergeCell ref="L27:M27"/>
    <mergeCell ref="L24:M24"/>
    <mergeCell ref="B26:M26"/>
    <mergeCell ref="F30:G30"/>
    <mergeCell ref="H30:I30"/>
    <mergeCell ref="J30:K30"/>
    <mergeCell ref="L30:M30"/>
    <mergeCell ref="F28:G28"/>
    <mergeCell ref="H28:I28"/>
    <mergeCell ref="J28:K28"/>
    <mergeCell ref="L28:M28"/>
    <mergeCell ref="F29:M29"/>
    <mergeCell ref="B31:B33"/>
    <mergeCell ref="C31:C33"/>
    <mergeCell ref="D31:D33"/>
    <mergeCell ref="E31:E33"/>
    <mergeCell ref="J31:K33"/>
    <mergeCell ref="L31:M33"/>
    <mergeCell ref="H32:I32"/>
  </mergeCells>
  <dataValidations count="4">
    <dataValidation type="list" allowBlank="1" showInputMessage="1" showErrorMessage="1" sqref="C31">
      <formula1>"1,01.II,02.II,3,4,5,6,7"</formula1>
    </dataValidation>
    <dataValidation type="list" allowBlank="1" showInputMessage="1" showErrorMessage="1" sqref="C15">
      <formula1>"1,2,3,4,5,6,7"</formula1>
    </dataValidation>
    <dataValidation type="list" allowBlank="1" showInputMessage="1" showErrorMessage="1" sqref="E31">
      <formula1>"01.I,02.I,2002.01.01,2002.01.02,2002.02.01,2002.02.02,01.III,02.III,01.IV,02.IV,5,01.VI,02.VI,01.VII,02.VII"</formula1>
    </dataValidation>
    <dataValidation type="list" allowBlank="1" showInputMessage="1" showErrorMessage="1" sqref="E15">
      <formula1>"1,01.II,02.II,01.III,02.III,01.IV,02.IV,5,01.VI,02.VI,7"</formula1>
    </dataValidation>
  </dataValidations>
  <printOptions/>
  <pageMargins left="0.2" right="0.2" top="0.75" bottom="0.75" header="0.3" footer="0.3"/>
  <pageSetup horizontalDpi="600" verticalDpi="600" orientation="landscape" scale="4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2:S320"/>
  <sheetViews>
    <sheetView showGridLines="0" zoomScale="75" zoomScaleNormal="75" zoomScalePageLayoutView="0" workbookViewId="0" topLeftCell="E66">
      <selection activeCell="K21" sqref="K21"/>
    </sheetView>
  </sheetViews>
  <sheetFormatPr defaultColWidth="9.140625" defaultRowHeight="15" outlineLevelRow="1"/>
  <cols>
    <col min="1" max="1" width="3.00390625" style="125" customWidth="1"/>
    <col min="2" max="2" width="28.57421875" style="125" customWidth="1"/>
    <col min="3" max="3" width="50.57421875" style="125" customWidth="1"/>
    <col min="4" max="4" width="34.28125" style="125" customWidth="1"/>
    <col min="5" max="5" width="32.00390625" style="125" customWidth="1"/>
    <col min="6" max="6" width="26.7109375" style="125" customWidth="1"/>
    <col min="7" max="7" width="26.421875" style="125" bestFit="1" customWidth="1"/>
    <col min="8" max="8" width="30.00390625" style="125" customWidth="1"/>
    <col min="9" max="9" width="26.140625" style="125" customWidth="1"/>
    <col min="10" max="10" width="25.8515625" style="125" customWidth="1"/>
    <col min="11" max="11" width="31.00390625" style="125" bestFit="1" customWidth="1"/>
    <col min="12" max="12" width="30.28125" style="125" customWidth="1"/>
    <col min="13" max="13" width="27.140625" style="125" bestFit="1" customWidth="1"/>
    <col min="14" max="14" width="25.00390625" style="125" customWidth="1"/>
    <col min="15" max="15" width="25.8515625" style="125" bestFit="1" customWidth="1"/>
    <col min="16" max="16" width="30.28125" style="125" customWidth="1"/>
    <col min="17" max="17" width="27.140625" style="125" bestFit="1" customWidth="1"/>
    <col min="18" max="18" width="24.28125" style="125" customWidth="1"/>
    <col min="19" max="19" width="23.140625" style="125" bestFit="1" customWidth="1"/>
    <col min="20" max="20" width="27.7109375" style="125" customWidth="1"/>
    <col min="21" max="16384" width="9.140625" style="125" customWidth="1"/>
  </cols>
  <sheetData>
    <row r="1" ht="15.75" thickBot="1"/>
    <row r="2" spans="2:19" ht="26.25">
      <c r="B2" s="90"/>
      <c r="C2" s="1117"/>
      <c r="D2" s="1117"/>
      <c r="E2" s="1117"/>
      <c r="F2" s="1117"/>
      <c r="G2" s="1117"/>
      <c r="H2" s="85"/>
      <c r="I2" s="85"/>
      <c r="J2" s="85"/>
      <c r="K2" s="85"/>
      <c r="L2" s="85"/>
      <c r="M2" s="85"/>
      <c r="N2" s="85"/>
      <c r="O2" s="85"/>
      <c r="P2" s="85"/>
      <c r="Q2" s="85"/>
      <c r="R2" s="85"/>
      <c r="S2" s="86"/>
    </row>
    <row r="3" spans="2:19" ht="26.25">
      <c r="B3" s="91"/>
      <c r="C3" s="1238" t="s">
        <v>780</v>
      </c>
      <c r="D3" s="1239"/>
      <c r="E3" s="1239"/>
      <c r="F3" s="1239"/>
      <c r="G3" s="1240"/>
      <c r="H3" s="88"/>
      <c r="I3" s="88"/>
      <c r="J3" s="88"/>
      <c r="K3" s="88"/>
      <c r="L3" s="88"/>
      <c r="M3" s="88"/>
      <c r="N3" s="88"/>
      <c r="O3" s="88"/>
      <c r="P3" s="88"/>
      <c r="Q3" s="88"/>
      <c r="R3" s="88"/>
      <c r="S3" s="89"/>
    </row>
    <row r="4" spans="2:19" ht="26.25">
      <c r="B4" s="91"/>
      <c r="C4" s="92"/>
      <c r="D4" s="92"/>
      <c r="E4" s="92"/>
      <c r="F4" s="92"/>
      <c r="G4" s="92"/>
      <c r="H4" s="88"/>
      <c r="I4" s="88"/>
      <c r="J4" s="88"/>
      <c r="K4" s="88"/>
      <c r="L4" s="88"/>
      <c r="M4" s="88"/>
      <c r="N4" s="88"/>
      <c r="O4" s="88"/>
      <c r="P4" s="88"/>
      <c r="Q4" s="88"/>
      <c r="R4" s="88"/>
      <c r="S4" s="89"/>
    </row>
    <row r="5" spans="2:19" ht="15.75" thickBot="1">
      <c r="B5" s="87"/>
      <c r="C5" s="88"/>
      <c r="D5" s="88"/>
      <c r="E5" s="88"/>
      <c r="F5" s="88"/>
      <c r="G5" s="88"/>
      <c r="H5" s="88"/>
      <c r="I5" s="88"/>
      <c r="J5" s="88"/>
      <c r="K5" s="88"/>
      <c r="L5" s="88"/>
      <c r="M5" s="88"/>
      <c r="N5" s="88"/>
      <c r="O5" s="88"/>
      <c r="P5" s="88"/>
      <c r="Q5" s="88"/>
      <c r="R5" s="88"/>
      <c r="S5" s="89"/>
    </row>
    <row r="6" spans="2:19" ht="34.5" customHeight="1" thickBot="1">
      <c r="B6" s="1236" t="s">
        <v>781</v>
      </c>
      <c r="C6" s="1237"/>
      <c r="D6" s="1237"/>
      <c r="E6" s="1237"/>
      <c r="F6" s="1237"/>
      <c r="G6" s="1237"/>
      <c r="H6" s="210"/>
      <c r="I6" s="210"/>
      <c r="J6" s="210"/>
      <c r="K6" s="210"/>
      <c r="L6" s="210"/>
      <c r="M6" s="210"/>
      <c r="N6" s="210"/>
      <c r="O6" s="210"/>
      <c r="P6" s="210"/>
      <c r="Q6" s="210"/>
      <c r="R6" s="210"/>
      <c r="S6" s="211"/>
    </row>
    <row r="7" spans="2:19" ht="15.75" customHeight="1">
      <c r="B7" s="1236" t="s">
        <v>782</v>
      </c>
      <c r="C7" s="1122"/>
      <c r="D7" s="1122"/>
      <c r="E7" s="1122"/>
      <c r="F7" s="1122"/>
      <c r="G7" s="1122"/>
      <c r="H7" s="210"/>
      <c r="I7" s="210"/>
      <c r="J7" s="210"/>
      <c r="K7" s="210"/>
      <c r="L7" s="210"/>
      <c r="M7" s="210"/>
      <c r="N7" s="210"/>
      <c r="O7" s="210"/>
      <c r="P7" s="210"/>
      <c r="Q7" s="210"/>
      <c r="R7" s="210"/>
      <c r="S7" s="211"/>
    </row>
    <row r="8" spans="2:19" ht="15.75" customHeight="1" thickBot="1">
      <c r="B8" s="1127" t="s">
        <v>735</v>
      </c>
      <c r="C8" s="1128"/>
      <c r="D8" s="1128"/>
      <c r="E8" s="1128"/>
      <c r="F8" s="1128"/>
      <c r="G8" s="1128"/>
      <c r="H8" s="212"/>
      <c r="I8" s="212"/>
      <c r="J8" s="212"/>
      <c r="K8" s="212"/>
      <c r="L8" s="212"/>
      <c r="M8" s="212"/>
      <c r="N8" s="212"/>
      <c r="O8" s="212"/>
      <c r="P8" s="212"/>
      <c r="Q8" s="212"/>
      <c r="R8" s="212"/>
      <c r="S8" s="213"/>
    </row>
    <row r="9" ht="15"/>
    <row r="10" spans="2:3" ht="21">
      <c r="B10" s="1138" t="s">
        <v>783</v>
      </c>
      <c r="C10" s="1138"/>
    </row>
    <row r="11" ht="15.75" thickBot="1"/>
    <row r="12" spans="2:3" ht="15" customHeight="1" thickBot="1">
      <c r="B12" s="214" t="s">
        <v>784</v>
      </c>
      <c r="C12" s="481">
        <v>79875</v>
      </c>
    </row>
    <row r="13" spans="2:3" ht="15.75" customHeight="1" thickBot="1">
      <c r="B13" s="214" t="s">
        <v>104</v>
      </c>
      <c r="C13" s="481" t="s">
        <v>785</v>
      </c>
    </row>
    <row r="14" spans="2:3" ht="15.75" customHeight="1" thickBot="1">
      <c r="B14" s="214" t="s">
        <v>786</v>
      </c>
      <c r="C14" s="481" t="s">
        <v>33</v>
      </c>
    </row>
    <row r="15" spans="2:3" ht="15.75" customHeight="1" thickBot="1">
      <c r="B15" s="214" t="s">
        <v>787</v>
      </c>
      <c r="C15" s="481" t="s">
        <v>41</v>
      </c>
    </row>
    <row r="16" spans="2:3" ht="15.75" thickBot="1">
      <c r="B16" s="214" t="s">
        <v>788</v>
      </c>
      <c r="C16" s="481" t="s">
        <v>789</v>
      </c>
    </row>
    <row r="17" spans="2:3" ht="15.75" thickBot="1">
      <c r="B17" s="214" t="s">
        <v>790</v>
      </c>
      <c r="C17" s="481" t="s">
        <v>791</v>
      </c>
    </row>
    <row r="18" ht="15.75" thickBot="1"/>
    <row r="19" spans="4:19" ht="15.75" thickBot="1">
      <c r="D19" s="1139" t="s">
        <v>792</v>
      </c>
      <c r="E19" s="1140"/>
      <c r="F19" s="1140"/>
      <c r="G19" s="1141"/>
      <c r="H19" s="1139" t="s">
        <v>793</v>
      </c>
      <c r="I19" s="1140"/>
      <c r="J19" s="1140"/>
      <c r="K19" s="1141"/>
      <c r="L19" s="1139" t="s">
        <v>794</v>
      </c>
      <c r="M19" s="1140"/>
      <c r="N19" s="1140"/>
      <c r="O19" s="1141"/>
      <c r="P19" s="1139" t="s">
        <v>795</v>
      </c>
      <c r="Q19" s="1140"/>
      <c r="R19" s="1140"/>
      <c r="S19" s="1141"/>
    </row>
    <row r="20" spans="2:19" ht="45" customHeight="1" thickBot="1">
      <c r="B20" s="1142" t="s">
        <v>796</v>
      </c>
      <c r="C20" s="1145" t="s">
        <v>797</v>
      </c>
      <c r="D20" s="126"/>
      <c r="E20" s="127" t="s">
        <v>798</v>
      </c>
      <c r="F20" s="128" t="s">
        <v>799</v>
      </c>
      <c r="G20" s="129" t="s">
        <v>800</v>
      </c>
      <c r="H20" s="126"/>
      <c r="I20" s="127" t="s">
        <v>798</v>
      </c>
      <c r="J20" s="128" t="s">
        <v>799</v>
      </c>
      <c r="K20" s="129" t="s">
        <v>800</v>
      </c>
      <c r="L20" s="126"/>
      <c r="M20" s="127" t="s">
        <v>798</v>
      </c>
      <c r="N20" s="128" t="s">
        <v>799</v>
      </c>
      <c r="O20" s="129" t="s">
        <v>800</v>
      </c>
      <c r="P20" s="126"/>
      <c r="Q20" s="127" t="s">
        <v>798</v>
      </c>
      <c r="R20" s="128" t="s">
        <v>799</v>
      </c>
      <c r="S20" s="129" t="s">
        <v>800</v>
      </c>
    </row>
    <row r="21" spans="2:19" ht="40.5" customHeight="1">
      <c r="B21" s="1143"/>
      <c r="C21" s="1146"/>
      <c r="D21" s="130" t="s">
        <v>801</v>
      </c>
      <c r="E21" s="131">
        <v>0</v>
      </c>
      <c r="F21" s="132">
        <v>0</v>
      </c>
      <c r="G21" s="133">
        <v>0</v>
      </c>
      <c r="H21" s="134" t="s">
        <v>801</v>
      </c>
      <c r="I21" s="135">
        <v>63900</v>
      </c>
      <c r="J21" s="136">
        <v>51120</v>
      </c>
      <c r="K21" s="137">
        <f>I21-J21</f>
        <v>12780</v>
      </c>
      <c r="L21" s="130" t="s">
        <v>801</v>
      </c>
      <c r="M21" s="135">
        <v>43600</v>
      </c>
      <c r="N21" s="136">
        <v>31950</v>
      </c>
      <c r="O21" s="137">
        <f>M21-N21</f>
        <v>11650</v>
      </c>
      <c r="P21" s="130" t="s">
        <v>801</v>
      </c>
      <c r="Q21" s="135"/>
      <c r="R21" s="135"/>
      <c r="S21" s="137"/>
    </row>
    <row r="22" spans="2:19" ht="39.75" customHeight="1">
      <c r="B22" s="1143"/>
      <c r="C22" s="1146"/>
      <c r="D22" s="138" t="s">
        <v>802</v>
      </c>
      <c r="E22" s="139">
        <v>0</v>
      </c>
      <c r="F22" s="139">
        <v>0</v>
      </c>
      <c r="G22" s="140">
        <v>0</v>
      </c>
      <c r="H22" s="141" t="s">
        <v>802</v>
      </c>
      <c r="I22" s="142">
        <v>0.9</v>
      </c>
      <c r="J22" s="142">
        <v>0.8</v>
      </c>
      <c r="K22" s="137">
        <v>10</v>
      </c>
      <c r="L22" s="138" t="s">
        <v>802</v>
      </c>
      <c r="M22" s="142">
        <v>0.58</v>
      </c>
      <c r="N22" s="142">
        <v>0.503</v>
      </c>
      <c r="O22" s="137">
        <v>7.7</v>
      </c>
      <c r="P22" s="138" t="s">
        <v>802</v>
      </c>
      <c r="Q22" s="142"/>
      <c r="R22" s="142"/>
      <c r="S22" s="143"/>
    </row>
    <row r="23" spans="2:19" ht="37.5" customHeight="1">
      <c r="B23" s="1144"/>
      <c r="C23" s="1147"/>
      <c r="D23" s="138" t="s">
        <v>803</v>
      </c>
      <c r="E23" s="139">
        <v>0</v>
      </c>
      <c r="F23" s="139">
        <v>0</v>
      </c>
      <c r="G23" s="140">
        <v>0</v>
      </c>
      <c r="H23" s="141" t="s">
        <v>803</v>
      </c>
      <c r="I23" s="142">
        <v>0.9</v>
      </c>
      <c r="J23" s="142">
        <v>0.8</v>
      </c>
      <c r="K23" s="137">
        <v>10</v>
      </c>
      <c r="L23" s="138" t="s">
        <v>803</v>
      </c>
      <c r="M23" s="142">
        <v>0.74</v>
      </c>
      <c r="N23" s="142">
        <v>0.7</v>
      </c>
      <c r="O23" s="137">
        <v>4</v>
      </c>
      <c r="P23" s="138" t="s">
        <v>803</v>
      </c>
      <c r="Q23" s="142"/>
      <c r="R23" s="142"/>
      <c r="S23" s="143"/>
    </row>
    <row r="24" spans="2:19" ht="15.75" thickBot="1">
      <c r="B24" s="144"/>
      <c r="C24" s="144"/>
      <c r="Q24" s="145"/>
      <c r="R24" s="145"/>
      <c r="S24" s="145"/>
    </row>
    <row r="25" spans="2:19" ht="30" customHeight="1" thickBot="1">
      <c r="B25" s="144"/>
      <c r="C25" s="144"/>
      <c r="D25" s="1139" t="s">
        <v>792</v>
      </c>
      <c r="E25" s="1140"/>
      <c r="F25" s="1140"/>
      <c r="G25" s="1141"/>
      <c r="H25" s="1139" t="s">
        <v>793</v>
      </c>
      <c r="I25" s="1140"/>
      <c r="J25" s="1140"/>
      <c r="K25" s="1141"/>
      <c r="L25" s="1139" t="s">
        <v>794</v>
      </c>
      <c r="M25" s="1140"/>
      <c r="N25" s="1140"/>
      <c r="O25" s="1141"/>
      <c r="P25" s="1139" t="s">
        <v>795</v>
      </c>
      <c r="Q25" s="1140"/>
      <c r="R25" s="1140"/>
      <c r="S25" s="1141"/>
    </row>
    <row r="26" spans="2:19" ht="47.25" customHeight="1">
      <c r="B26" s="1142" t="s">
        <v>804</v>
      </c>
      <c r="C26" s="1142" t="s">
        <v>1148</v>
      </c>
      <c r="D26" s="1148" t="s">
        <v>805</v>
      </c>
      <c r="E26" s="1149"/>
      <c r="F26" s="146" t="s">
        <v>806</v>
      </c>
      <c r="G26" s="147" t="s">
        <v>807</v>
      </c>
      <c r="H26" s="1148" t="s">
        <v>805</v>
      </c>
      <c r="I26" s="1149"/>
      <c r="J26" s="146" t="s">
        <v>806</v>
      </c>
      <c r="K26" s="147" t="s">
        <v>807</v>
      </c>
      <c r="L26" s="1148" t="s">
        <v>805</v>
      </c>
      <c r="M26" s="1149"/>
      <c r="N26" s="146" t="s">
        <v>806</v>
      </c>
      <c r="O26" s="147" t="s">
        <v>807</v>
      </c>
      <c r="P26" s="1148" t="s">
        <v>805</v>
      </c>
      <c r="Q26" s="1149"/>
      <c r="R26" s="146" t="s">
        <v>806</v>
      </c>
      <c r="S26" s="147" t="s">
        <v>807</v>
      </c>
    </row>
    <row r="27" spans="2:19" ht="51" customHeight="1">
      <c r="B27" s="1143"/>
      <c r="C27" s="1143"/>
      <c r="D27" s="148" t="s">
        <v>801</v>
      </c>
      <c r="E27" s="149"/>
      <c r="F27" s="1160"/>
      <c r="G27" s="1162"/>
      <c r="H27" s="148" t="s">
        <v>801</v>
      </c>
      <c r="I27" s="150"/>
      <c r="J27" s="1150"/>
      <c r="K27" s="1152"/>
      <c r="L27" s="148" t="s">
        <v>801</v>
      </c>
      <c r="M27" s="150"/>
      <c r="N27" s="1150"/>
      <c r="O27" s="1152"/>
      <c r="P27" s="148" t="s">
        <v>801</v>
      </c>
      <c r="Q27" s="150"/>
      <c r="R27" s="1150"/>
      <c r="S27" s="1152"/>
    </row>
    <row r="28" spans="2:19" ht="51" customHeight="1">
      <c r="B28" s="1144"/>
      <c r="C28" s="1144"/>
      <c r="D28" s="151" t="s">
        <v>808</v>
      </c>
      <c r="E28" s="152"/>
      <c r="F28" s="1161"/>
      <c r="G28" s="1163"/>
      <c r="H28" s="151" t="s">
        <v>808</v>
      </c>
      <c r="I28" s="153"/>
      <c r="J28" s="1151"/>
      <c r="K28" s="1153"/>
      <c r="L28" s="151" t="s">
        <v>808</v>
      </c>
      <c r="M28" s="153"/>
      <c r="N28" s="1151"/>
      <c r="O28" s="1153"/>
      <c r="P28" s="151" t="s">
        <v>808</v>
      </c>
      <c r="Q28" s="153"/>
      <c r="R28" s="1151"/>
      <c r="S28" s="1153"/>
    </row>
    <row r="29" spans="2:19" ht="44.25" customHeight="1">
      <c r="B29" s="1154" t="s">
        <v>809</v>
      </c>
      <c r="C29" s="1157" t="s">
        <v>810</v>
      </c>
      <c r="D29" s="539" t="s">
        <v>811</v>
      </c>
      <c r="E29" s="154" t="s">
        <v>790</v>
      </c>
      <c r="F29" s="154" t="s">
        <v>812</v>
      </c>
      <c r="G29" s="155" t="s">
        <v>813</v>
      </c>
      <c r="H29" s="539" t="s">
        <v>811</v>
      </c>
      <c r="I29" s="154" t="s">
        <v>790</v>
      </c>
      <c r="J29" s="154" t="s">
        <v>812</v>
      </c>
      <c r="K29" s="155" t="s">
        <v>813</v>
      </c>
      <c r="L29" s="539" t="s">
        <v>811</v>
      </c>
      <c r="M29" s="154" t="s">
        <v>790</v>
      </c>
      <c r="N29" s="154" t="s">
        <v>812</v>
      </c>
      <c r="O29" s="155" t="s">
        <v>813</v>
      </c>
      <c r="P29" s="539" t="s">
        <v>811</v>
      </c>
      <c r="Q29" s="154" t="s">
        <v>790</v>
      </c>
      <c r="R29" s="154" t="s">
        <v>812</v>
      </c>
      <c r="S29" s="155" t="s">
        <v>813</v>
      </c>
    </row>
    <row r="30" spans="2:19" ht="30" customHeight="1">
      <c r="B30" s="1155"/>
      <c r="C30" s="1158"/>
      <c r="D30" s="156"/>
      <c r="E30" s="157"/>
      <c r="F30" s="157"/>
      <c r="G30" s="158"/>
      <c r="H30" s="159"/>
      <c r="I30" s="160"/>
      <c r="J30" s="159"/>
      <c r="K30" s="161"/>
      <c r="L30" s="159"/>
      <c r="M30" s="160"/>
      <c r="N30" s="159"/>
      <c r="O30" s="161"/>
      <c r="P30" s="159"/>
      <c r="Q30" s="160"/>
      <c r="R30" s="159"/>
      <c r="S30" s="161"/>
    </row>
    <row r="31" spans="2:19" ht="36.75" customHeight="1" hidden="1" outlineLevel="1">
      <c r="B31" s="1155"/>
      <c r="C31" s="1158"/>
      <c r="D31" s="539" t="s">
        <v>811</v>
      </c>
      <c r="E31" s="154" t="s">
        <v>790</v>
      </c>
      <c r="F31" s="154" t="s">
        <v>812</v>
      </c>
      <c r="G31" s="155" t="s">
        <v>813</v>
      </c>
      <c r="H31" s="539" t="s">
        <v>811</v>
      </c>
      <c r="I31" s="154" t="s">
        <v>790</v>
      </c>
      <c r="J31" s="154" t="s">
        <v>812</v>
      </c>
      <c r="K31" s="155" t="s">
        <v>813</v>
      </c>
      <c r="L31" s="539" t="s">
        <v>811</v>
      </c>
      <c r="M31" s="154" t="s">
        <v>790</v>
      </c>
      <c r="N31" s="154" t="s">
        <v>812</v>
      </c>
      <c r="O31" s="155" t="s">
        <v>813</v>
      </c>
      <c r="P31" s="539" t="s">
        <v>811</v>
      </c>
      <c r="Q31" s="154" t="s">
        <v>790</v>
      </c>
      <c r="R31" s="154" t="s">
        <v>812</v>
      </c>
      <c r="S31" s="155" t="s">
        <v>813</v>
      </c>
    </row>
    <row r="32" spans="2:19" ht="30" customHeight="1" hidden="1" outlineLevel="1">
      <c r="B32" s="1155"/>
      <c r="C32" s="1158"/>
      <c r="D32" s="156"/>
      <c r="E32" s="157"/>
      <c r="F32" s="157"/>
      <c r="G32" s="158"/>
      <c r="H32" s="159"/>
      <c r="I32" s="160"/>
      <c r="J32" s="159"/>
      <c r="K32" s="161"/>
      <c r="L32" s="159"/>
      <c r="M32" s="160"/>
      <c r="N32" s="159"/>
      <c r="O32" s="161"/>
      <c r="P32" s="159"/>
      <c r="Q32" s="160"/>
      <c r="R32" s="159"/>
      <c r="S32" s="161"/>
    </row>
    <row r="33" spans="2:19" ht="36" customHeight="1" hidden="1" outlineLevel="1">
      <c r="B33" s="1155"/>
      <c r="C33" s="1158"/>
      <c r="D33" s="539" t="s">
        <v>811</v>
      </c>
      <c r="E33" s="154" t="s">
        <v>790</v>
      </c>
      <c r="F33" s="154" t="s">
        <v>812</v>
      </c>
      <c r="G33" s="155" t="s">
        <v>813</v>
      </c>
      <c r="H33" s="539" t="s">
        <v>811</v>
      </c>
      <c r="I33" s="154" t="s">
        <v>790</v>
      </c>
      <c r="J33" s="154" t="s">
        <v>812</v>
      </c>
      <c r="K33" s="155" t="s">
        <v>813</v>
      </c>
      <c r="L33" s="539" t="s">
        <v>811</v>
      </c>
      <c r="M33" s="154" t="s">
        <v>790</v>
      </c>
      <c r="N33" s="154" t="s">
        <v>812</v>
      </c>
      <c r="O33" s="155" t="s">
        <v>813</v>
      </c>
      <c r="P33" s="539" t="s">
        <v>811</v>
      </c>
      <c r="Q33" s="154" t="s">
        <v>790</v>
      </c>
      <c r="R33" s="154" t="s">
        <v>812</v>
      </c>
      <c r="S33" s="155" t="s">
        <v>813</v>
      </c>
    </row>
    <row r="34" spans="2:19" ht="30" customHeight="1" hidden="1" outlineLevel="1">
      <c r="B34" s="1155"/>
      <c r="C34" s="1158"/>
      <c r="D34" s="156"/>
      <c r="E34" s="157"/>
      <c r="F34" s="157"/>
      <c r="G34" s="158"/>
      <c r="H34" s="159"/>
      <c r="I34" s="160"/>
      <c r="J34" s="159"/>
      <c r="K34" s="161"/>
      <c r="L34" s="159"/>
      <c r="M34" s="160"/>
      <c r="N34" s="159"/>
      <c r="O34" s="161"/>
      <c r="P34" s="159"/>
      <c r="Q34" s="160"/>
      <c r="R34" s="159"/>
      <c r="S34" s="161"/>
    </row>
    <row r="35" spans="2:19" ht="39" customHeight="1" hidden="1" outlineLevel="1">
      <c r="B35" s="1155"/>
      <c r="C35" s="1158"/>
      <c r="D35" s="539" t="s">
        <v>811</v>
      </c>
      <c r="E35" s="154" t="s">
        <v>790</v>
      </c>
      <c r="F35" s="154" t="s">
        <v>812</v>
      </c>
      <c r="G35" s="155" t="s">
        <v>813</v>
      </c>
      <c r="H35" s="539" t="s">
        <v>811</v>
      </c>
      <c r="I35" s="154" t="s">
        <v>790</v>
      </c>
      <c r="J35" s="154" t="s">
        <v>812</v>
      </c>
      <c r="K35" s="155" t="s">
        <v>813</v>
      </c>
      <c r="L35" s="539" t="s">
        <v>811</v>
      </c>
      <c r="M35" s="154" t="s">
        <v>790</v>
      </c>
      <c r="N35" s="154" t="s">
        <v>812</v>
      </c>
      <c r="O35" s="155" t="s">
        <v>813</v>
      </c>
      <c r="P35" s="539" t="s">
        <v>811</v>
      </c>
      <c r="Q35" s="154" t="s">
        <v>790</v>
      </c>
      <c r="R35" s="154" t="s">
        <v>812</v>
      </c>
      <c r="S35" s="155" t="s">
        <v>813</v>
      </c>
    </row>
    <row r="36" spans="2:19" ht="30" customHeight="1" hidden="1" outlineLevel="1">
      <c r="B36" s="1155"/>
      <c r="C36" s="1158"/>
      <c r="D36" s="156"/>
      <c r="E36" s="157"/>
      <c r="F36" s="157"/>
      <c r="G36" s="158"/>
      <c r="H36" s="159"/>
      <c r="I36" s="160"/>
      <c r="J36" s="159"/>
      <c r="K36" s="161"/>
      <c r="L36" s="159"/>
      <c r="M36" s="160"/>
      <c r="N36" s="159"/>
      <c r="O36" s="161"/>
      <c r="P36" s="159"/>
      <c r="Q36" s="160"/>
      <c r="R36" s="159"/>
      <c r="S36" s="161"/>
    </row>
    <row r="37" spans="2:19" ht="36.75" customHeight="1" hidden="1" outlineLevel="1">
      <c r="B37" s="1155"/>
      <c r="C37" s="1158"/>
      <c r="D37" s="539" t="s">
        <v>811</v>
      </c>
      <c r="E37" s="154" t="s">
        <v>790</v>
      </c>
      <c r="F37" s="154" t="s">
        <v>812</v>
      </c>
      <c r="G37" s="155" t="s">
        <v>813</v>
      </c>
      <c r="H37" s="539" t="s">
        <v>811</v>
      </c>
      <c r="I37" s="154" t="s">
        <v>790</v>
      </c>
      <c r="J37" s="154" t="s">
        <v>812</v>
      </c>
      <c r="K37" s="155" t="s">
        <v>813</v>
      </c>
      <c r="L37" s="539" t="s">
        <v>811</v>
      </c>
      <c r="M37" s="154" t="s">
        <v>790</v>
      </c>
      <c r="N37" s="154" t="s">
        <v>812</v>
      </c>
      <c r="O37" s="155" t="s">
        <v>813</v>
      </c>
      <c r="P37" s="539" t="s">
        <v>811</v>
      </c>
      <c r="Q37" s="154" t="s">
        <v>790</v>
      </c>
      <c r="R37" s="154" t="s">
        <v>812</v>
      </c>
      <c r="S37" s="155" t="s">
        <v>813</v>
      </c>
    </row>
    <row r="38" spans="2:19" ht="30" customHeight="1" hidden="1" outlineLevel="1">
      <c r="B38" s="1156"/>
      <c r="C38" s="1159"/>
      <c r="D38" s="156"/>
      <c r="E38" s="157"/>
      <c r="F38" s="157"/>
      <c r="G38" s="158"/>
      <c r="H38" s="159"/>
      <c r="I38" s="160"/>
      <c r="J38" s="159"/>
      <c r="K38" s="161"/>
      <c r="L38" s="159"/>
      <c r="M38" s="160"/>
      <c r="N38" s="159"/>
      <c r="O38" s="161"/>
      <c r="P38" s="159"/>
      <c r="Q38" s="160"/>
      <c r="R38" s="159"/>
      <c r="S38" s="161"/>
    </row>
    <row r="39" spans="2:19" ht="30" customHeight="1" collapsed="1">
      <c r="B39" s="1154" t="s">
        <v>814</v>
      </c>
      <c r="C39" s="1154" t="s">
        <v>1149</v>
      </c>
      <c r="D39" s="154" t="s">
        <v>815</v>
      </c>
      <c r="E39" s="154" t="s">
        <v>816</v>
      </c>
      <c r="F39" s="128" t="s">
        <v>817</v>
      </c>
      <c r="G39" s="162"/>
      <c r="H39" s="154" t="s">
        <v>815</v>
      </c>
      <c r="I39" s="154" t="s">
        <v>816</v>
      </c>
      <c r="J39" s="128" t="s">
        <v>817</v>
      </c>
      <c r="K39" s="163"/>
      <c r="L39" s="154" t="s">
        <v>815</v>
      </c>
      <c r="M39" s="154" t="s">
        <v>816</v>
      </c>
      <c r="N39" s="128" t="s">
        <v>817</v>
      </c>
      <c r="O39" s="163"/>
      <c r="P39" s="154" t="s">
        <v>815</v>
      </c>
      <c r="Q39" s="154" t="s">
        <v>816</v>
      </c>
      <c r="R39" s="128" t="s">
        <v>817</v>
      </c>
      <c r="S39" s="163"/>
    </row>
    <row r="40" spans="2:19" ht="30" customHeight="1">
      <c r="B40" s="1155"/>
      <c r="C40" s="1155"/>
      <c r="D40" s="1166"/>
      <c r="E40" s="1166"/>
      <c r="F40" s="128" t="s">
        <v>818</v>
      </c>
      <c r="G40" s="164"/>
      <c r="H40" s="1164"/>
      <c r="I40" s="1164"/>
      <c r="J40" s="128" t="s">
        <v>818</v>
      </c>
      <c r="K40" s="165"/>
      <c r="L40" s="1164"/>
      <c r="M40" s="1164"/>
      <c r="N40" s="128" t="s">
        <v>818</v>
      </c>
      <c r="O40" s="165"/>
      <c r="P40" s="1164"/>
      <c r="Q40" s="1164"/>
      <c r="R40" s="128" t="s">
        <v>818</v>
      </c>
      <c r="S40" s="165"/>
    </row>
    <row r="41" spans="2:19" ht="30" customHeight="1">
      <c r="B41" s="1155"/>
      <c r="C41" s="1155"/>
      <c r="D41" s="1167"/>
      <c r="E41" s="1167"/>
      <c r="F41" s="128" t="s">
        <v>819</v>
      </c>
      <c r="G41" s="158"/>
      <c r="H41" s="1165"/>
      <c r="I41" s="1165"/>
      <c r="J41" s="128" t="s">
        <v>819</v>
      </c>
      <c r="K41" s="161"/>
      <c r="L41" s="1165"/>
      <c r="M41" s="1165"/>
      <c r="N41" s="128" t="s">
        <v>819</v>
      </c>
      <c r="O41" s="161"/>
      <c r="P41" s="1165"/>
      <c r="Q41" s="1165"/>
      <c r="R41" s="128" t="s">
        <v>819</v>
      </c>
      <c r="S41" s="161"/>
    </row>
    <row r="42" spans="2:19" ht="30" customHeight="1" hidden="1" outlineLevel="1">
      <c r="B42" s="1155"/>
      <c r="C42" s="1155"/>
      <c r="D42" s="154" t="s">
        <v>815</v>
      </c>
      <c r="E42" s="154" t="s">
        <v>816</v>
      </c>
      <c r="F42" s="128" t="s">
        <v>817</v>
      </c>
      <c r="G42" s="162"/>
      <c r="H42" s="154" t="s">
        <v>815</v>
      </c>
      <c r="I42" s="154" t="s">
        <v>816</v>
      </c>
      <c r="J42" s="128" t="s">
        <v>817</v>
      </c>
      <c r="K42" s="163"/>
      <c r="L42" s="154" t="s">
        <v>815</v>
      </c>
      <c r="M42" s="154" t="s">
        <v>816</v>
      </c>
      <c r="N42" s="128" t="s">
        <v>817</v>
      </c>
      <c r="O42" s="163"/>
      <c r="P42" s="154" t="s">
        <v>815</v>
      </c>
      <c r="Q42" s="154" t="s">
        <v>816</v>
      </c>
      <c r="R42" s="128" t="s">
        <v>817</v>
      </c>
      <c r="S42" s="163"/>
    </row>
    <row r="43" spans="2:19" ht="30" customHeight="1" hidden="1" outlineLevel="1">
      <c r="B43" s="1155"/>
      <c r="C43" s="1155"/>
      <c r="D43" s="1166"/>
      <c r="E43" s="1166"/>
      <c r="F43" s="128" t="s">
        <v>818</v>
      </c>
      <c r="G43" s="164"/>
      <c r="H43" s="1164"/>
      <c r="I43" s="1164"/>
      <c r="J43" s="128" t="s">
        <v>818</v>
      </c>
      <c r="K43" s="165"/>
      <c r="L43" s="1164"/>
      <c r="M43" s="1164"/>
      <c r="N43" s="128" t="s">
        <v>818</v>
      </c>
      <c r="O43" s="165"/>
      <c r="P43" s="1164"/>
      <c r="Q43" s="1164"/>
      <c r="R43" s="128" t="s">
        <v>818</v>
      </c>
      <c r="S43" s="165"/>
    </row>
    <row r="44" spans="2:19" ht="30" customHeight="1" hidden="1" outlineLevel="1">
      <c r="B44" s="1155"/>
      <c r="C44" s="1155"/>
      <c r="D44" s="1167"/>
      <c r="E44" s="1167"/>
      <c r="F44" s="128" t="s">
        <v>819</v>
      </c>
      <c r="G44" s="158"/>
      <c r="H44" s="1165"/>
      <c r="I44" s="1165"/>
      <c r="J44" s="128" t="s">
        <v>819</v>
      </c>
      <c r="K44" s="161"/>
      <c r="L44" s="1165"/>
      <c r="M44" s="1165"/>
      <c r="N44" s="128" t="s">
        <v>819</v>
      </c>
      <c r="O44" s="161"/>
      <c r="P44" s="1165"/>
      <c r="Q44" s="1165"/>
      <c r="R44" s="128" t="s">
        <v>819</v>
      </c>
      <c r="S44" s="161"/>
    </row>
    <row r="45" spans="2:19" ht="30" customHeight="1" hidden="1" outlineLevel="1">
      <c r="B45" s="1155"/>
      <c r="C45" s="1155"/>
      <c r="D45" s="154" t="s">
        <v>815</v>
      </c>
      <c r="E45" s="154" t="s">
        <v>816</v>
      </c>
      <c r="F45" s="128" t="s">
        <v>817</v>
      </c>
      <c r="G45" s="162"/>
      <c r="H45" s="154" t="s">
        <v>815</v>
      </c>
      <c r="I45" s="154" t="s">
        <v>816</v>
      </c>
      <c r="J45" s="128" t="s">
        <v>817</v>
      </c>
      <c r="K45" s="163"/>
      <c r="L45" s="154" t="s">
        <v>815</v>
      </c>
      <c r="M45" s="154" t="s">
        <v>816</v>
      </c>
      <c r="N45" s="128" t="s">
        <v>817</v>
      </c>
      <c r="O45" s="163"/>
      <c r="P45" s="154" t="s">
        <v>815</v>
      </c>
      <c r="Q45" s="154" t="s">
        <v>816</v>
      </c>
      <c r="R45" s="128" t="s">
        <v>817</v>
      </c>
      <c r="S45" s="163"/>
    </row>
    <row r="46" spans="2:19" ht="30" customHeight="1" hidden="1" outlineLevel="1">
      <c r="B46" s="1155"/>
      <c r="C46" s="1155"/>
      <c r="D46" s="1166"/>
      <c r="E46" s="1166"/>
      <c r="F46" s="128" t="s">
        <v>818</v>
      </c>
      <c r="G46" s="164"/>
      <c r="H46" s="1164"/>
      <c r="I46" s="1164"/>
      <c r="J46" s="128" t="s">
        <v>818</v>
      </c>
      <c r="K46" s="165"/>
      <c r="L46" s="1164"/>
      <c r="M46" s="1164"/>
      <c r="N46" s="128" t="s">
        <v>818</v>
      </c>
      <c r="O46" s="165"/>
      <c r="P46" s="1164"/>
      <c r="Q46" s="1164"/>
      <c r="R46" s="128" t="s">
        <v>818</v>
      </c>
      <c r="S46" s="165"/>
    </row>
    <row r="47" spans="2:19" ht="30" customHeight="1" hidden="1" outlineLevel="1">
      <c r="B47" s="1155"/>
      <c r="C47" s="1155"/>
      <c r="D47" s="1167"/>
      <c r="E47" s="1167"/>
      <c r="F47" s="128" t="s">
        <v>819</v>
      </c>
      <c r="G47" s="158"/>
      <c r="H47" s="1165"/>
      <c r="I47" s="1165"/>
      <c r="J47" s="128" t="s">
        <v>819</v>
      </c>
      <c r="K47" s="161"/>
      <c r="L47" s="1165"/>
      <c r="M47" s="1165"/>
      <c r="N47" s="128" t="s">
        <v>819</v>
      </c>
      <c r="O47" s="161"/>
      <c r="P47" s="1165"/>
      <c r="Q47" s="1165"/>
      <c r="R47" s="128" t="s">
        <v>819</v>
      </c>
      <c r="S47" s="161"/>
    </row>
    <row r="48" spans="2:19" ht="30" customHeight="1" hidden="1" outlineLevel="1">
      <c r="B48" s="1155"/>
      <c r="C48" s="1155"/>
      <c r="D48" s="154" t="s">
        <v>815</v>
      </c>
      <c r="E48" s="154" t="s">
        <v>816</v>
      </c>
      <c r="F48" s="128" t="s">
        <v>817</v>
      </c>
      <c r="G48" s="162"/>
      <c r="H48" s="154" t="s">
        <v>815</v>
      </c>
      <c r="I48" s="154" t="s">
        <v>816</v>
      </c>
      <c r="J48" s="128" t="s">
        <v>817</v>
      </c>
      <c r="K48" s="163"/>
      <c r="L48" s="154" t="s">
        <v>815</v>
      </c>
      <c r="M48" s="154" t="s">
        <v>816</v>
      </c>
      <c r="N48" s="128" t="s">
        <v>817</v>
      </c>
      <c r="O48" s="163"/>
      <c r="P48" s="154" t="s">
        <v>815</v>
      </c>
      <c r="Q48" s="154" t="s">
        <v>816</v>
      </c>
      <c r="R48" s="128" t="s">
        <v>817</v>
      </c>
      <c r="S48" s="163"/>
    </row>
    <row r="49" spans="2:19" ht="30" customHeight="1" hidden="1" outlineLevel="1">
      <c r="B49" s="1155"/>
      <c r="C49" s="1155"/>
      <c r="D49" s="1166"/>
      <c r="E49" s="1166"/>
      <c r="F49" s="128" t="s">
        <v>818</v>
      </c>
      <c r="G49" s="164"/>
      <c r="H49" s="1164"/>
      <c r="I49" s="1164"/>
      <c r="J49" s="128" t="s">
        <v>818</v>
      </c>
      <c r="K49" s="165"/>
      <c r="L49" s="1164"/>
      <c r="M49" s="1164"/>
      <c r="N49" s="128" t="s">
        <v>818</v>
      </c>
      <c r="O49" s="165"/>
      <c r="P49" s="1164"/>
      <c r="Q49" s="1164"/>
      <c r="R49" s="128" t="s">
        <v>818</v>
      </c>
      <c r="S49" s="165"/>
    </row>
    <row r="50" spans="2:19" ht="30" customHeight="1" hidden="1" outlineLevel="1">
      <c r="B50" s="1156"/>
      <c r="C50" s="1156"/>
      <c r="D50" s="1167"/>
      <c r="E50" s="1167"/>
      <c r="F50" s="128" t="s">
        <v>819</v>
      </c>
      <c r="G50" s="158"/>
      <c r="H50" s="1165"/>
      <c r="I50" s="1165"/>
      <c r="J50" s="128" t="s">
        <v>819</v>
      </c>
      <c r="K50" s="161"/>
      <c r="L50" s="1165"/>
      <c r="M50" s="1165"/>
      <c r="N50" s="128" t="s">
        <v>819</v>
      </c>
      <c r="O50" s="161"/>
      <c r="P50" s="1165"/>
      <c r="Q50" s="1165"/>
      <c r="R50" s="128" t="s">
        <v>819</v>
      </c>
      <c r="S50" s="161"/>
    </row>
    <row r="51" spans="3:4" ht="30" customHeight="1" collapsed="1" thickBot="1">
      <c r="C51" s="166"/>
      <c r="D51" s="167"/>
    </row>
    <row r="52" spans="4:19" ht="30" customHeight="1" thickBot="1">
      <c r="D52" s="1139" t="s">
        <v>792</v>
      </c>
      <c r="E52" s="1140"/>
      <c r="F52" s="1140"/>
      <c r="G52" s="1141"/>
      <c r="H52" s="1139" t="s">
        <v>793</v>
      </c>
      <c r="I52" s="1140"/>
      <c r="J52" s="1140"/>
      <c r="K52" s="1141"/>
      <c r="L52" s="1139" t="s">
        <v>794</v>
      </c>
      <c r="M52" s="1140"/>
      <c r="N52" s="1140"/>
      <c r="O52" s="1141"/>
      <c r="P52" s="1139" t="s">
        <v>795</v>
      </c>
      <c r="Q52" s="1140"/>
      <c r="R52" s="1140"/>
      <c r="S52" s="1141"/>
    </row>
    <row r="53" spans="2:19" ht="30" customHeight="1">
      <c r="B53" s="1142" t="s">
        <v>820</v>
      </c>
      <c r="C53" s="1142" t="s">
        <v>821</v>
      </c>
      <c r="D53" s="1170" t="s">
        <v>822</v>
      </c>
      <c r="E53" s="1171"/>
      <c r="F53" s="168" t="s">
        <v>790</v>
      </c>
      <c r="G53" s="169" t="s">
        <v>823</v>
      </c>
      <c r="H53" s="1170" t="s">
        <v>822</v>
      </c>
      <c r="I53" s="1171"/>
      <c r="J53" s="168" t="s">
        <v>790</v>
      </c>
      <c r="K53" s="169" t="s">
        <v>823</v>
      </c>
      <c r="L53" s="1170" t="s">
        <v>822</v>
      </c>
      <c r="M53" s="1171"/>
      <c r="N53" s="168" t="s">
        <v>790</v>
      </c>
      <c r="O53" s="169" t="s">
        <v>823</v>
      </c>
      <c r="P53" s="1170" t="s">
        <v>822</v>
      </c>
      <c r="Q53" s="1171"/>
      <c r="R53" s="168" t="s">
        <v>790</v>
      </c>
      <c r="S53" s="169" t="s">
        <v>823</v>
      </c>
    </row>
    <row r="54" spans="2:19" ht="45" customHeight="1">
      <c r="B54" s="1143"/>
      <c r="C54" s="1143"/>
      <c r="D54" s="148" t="s">
        <v>801</v>
      </c>
      <c r="E54" s="149">
        <v>0</v>
      </c>
      <c r="F54" s="1160" t="s">
        <v>824</v>
      </c>
      <c r="G54" s="1162" t="s">
        <v>825</v>
      </c>
      <c r="H54" s="148" t="s">
        <v>801</v>
      </c>
      <c r="I54" s="150">
        <v>850</v>
      </c>
      <c r="J54" s="1150" t="s">
        <v>824</v>
      </c>
      <c r="K54" s="1152" t="s">
        <v>826</v>
      </c>
      <c r="L54" s="148" t="s">
        <v>801</v>
      </c>
      <c r="M54" s="150">
        <v>850</v>
      </c>
      <c r="N54" s="1150" t="s">
        <v>824</v>
      </c>
      <c r="O54" s="1152" t="s">
        <v>827</v>
      </c>
      <c r="P54" s="148" t="s">
        <v>801</v>
      </c>
      <c r="Q54" s="150"/>
      <c r="R54" s="1150"/>
      <c r="S54" s="1152"/>
    </row>
    <row r="55" spans="2:19" ht="45" customHeight="1">
      <c r="B55" s="1144"/>
      <c r="C55" s="1144"/>
      <c r="D55" s="151" t="s">
        <v>808</v>
      </c>
      <c r="E55" s="152">
        <v>0</v>
      </c>
      <c r="F55" s="1161"/>
      <c r="G55" s="1163"/>
      <c r="H55" s="151" t="s">
        <v>808</v>
      </c>
      <c r="I55" s="153">
        <v>0.49</v>
      </c>
      <c r="J55" s="1151"/>
      <c r="K55" s="1153"/>
      <c r="L55" s="151" t="s">
        <v>808</v>
      </c>
      <c r="M55" s="153">
        <v>0.49</v>
      </c>
      <c r="N55" s="1151"/>
      <c r="O55" s="1153"/>
      <c r="P55" s="151" t="s">
        <v>808</v>
      </c>
      <c r="Q55" s="153"/>
      <c r="R55" s="1151"/>
      <c r="S55" s="1153"/>
    </row>
    <row r="56" spans="2:19" ht="30" customHeight="1">
      <c r="B56" s="1154" t="s">
        <v>828</v>
      </c>
      <c r="C56" s="1154" t="s">
        <v>829</v>
      </c>
      <c r="D56" s="154" t="s">
        <v>830</v>
      </c>
      <c r="E56" s="542" t="s">
        <v>831</v>
      </c>
      <c r="F56" s="1168" t="s">
        <v>832</v>
      </c>
      <c r="G56" s="1169"/>
      <c r="H56" s="154" t="s">
        <v>830</v>
      </c>
      <c r="I56" s="542" t="s">
        <v>831</v>
      </c>
      <c r="J56" s="1168" t="s">
        <v>832</v>
      </c>
      <c r="K56" s="1169"/>
      <c r="L56" s="154" t="s">
        <v>830</v>
      </c>
      <c r="M56" s="542" t="s">
        <v>831</v>
      </c>
      <c r="N56" s="1168" t="s">
        <v>832</v>
      </c>
      <c r="O56" s="1169"/>
      <c r="P56" s="154" t="s">
        <v>830</v>
      </c>
      <c r="Q56" s="542" t="s">
        <v>831</v>
      </c>
      <c r="R56" s="1168" t="s">
        <v>832</v>
      </c>
      <c r="S56" s="1169"/>
    </row>
    <row r="57" spans="2:19" ht="30" customHeight="1">
      <c r="B57" s="1155"/>
      <c r="C57" s="1156"/>
      <c r="D57" s="170">
        <v>0</v>
      </c>
      <c r="E57" s="171">
        <v>0</v>
      </c>
      <c r="F57" s="1172" t="s">
        <v>833</v>
      </c>
      <c r="G57" s="1173"/>
      <c r="H57" s="172">
        <v>650</v>
      </c>
      <c r="I57" s="173">
        <v>0.5</v>
      </c>
      <c r="J57" s="1174" t="s">
        <v>833</v>
      </c>
      <c r="K57" s="1175"/>
      <c r="L57" s="172">
        <v>500</v>
      </c>
      <c r="M57" s="173">
        <v>0.5</v>
      </c>
      <c r="N57" s="1174" t="s">
        <v>833</v>
      </c>
      <c r="O57" s="1175"/>
      <c r="P57" s="172"/>
      <c r="Q57" s="173"/>
      <c r="R57" s="1174"/>
      <c r="S57" s="1175"/>
    </row>
    <row r="58" spans="2:19" ht="30" customHeight="1">
      <c r="B58" s="1155"/>
      <c r="C58" s="1154" t="s">
        <v>834</v>
      </c>
      <c r="D58" s="174" t="s">
        <v>832</v>
      </c>
      <c r="E58" s="533" t="s">
        <v>812</v>
      </c>
      <c r="F58" s="154" t="s">
        <v>790</v>
      </c>
      <c r="G58" s="534" t="s">
        <v>823</v>
      </c>
      <c r="H58" s="174" t="s">
        <v>832</v>
      </c>
      <c r="I58" s="533" t="s">
        <v>812</v>
      </c>
      <c r="J58" s="154" t="s">
        <v>790</v>
      </c>
      <c r="K58" s="534" t="s">
        <v>823</v>
      </c>
      <c r="L58" s="174" t="s">
        <v>832</v>
      </c>
      <c r="M58" s="533" t="s">
        <v>812</v>
      </c>
      <c r="N58" s="154" t="s">
        <v>790</v>
      </c>
      <c r="O58" s="534" t="s">
        <v>823</v>
      </c>
      <c r="P58" s="174" t="s">
        <v>832</v>
      </c>
      <c r="Q58" s="533" t="s">
        <v>812</v>
      </c>
      <c r="R58" s="154" t="s">
        <v>790</v>
      </c>
      <c r="S58" s="534" t="s">
        <v>823</v>
      </c>
    </row>
    <row r="59" spans="2:19" ht="30" customHeight="1">
      <c r="B59" s="1156"/>
      <c r="C59" s="1179"/>
      <c r="D59" s="175" t="s">
        <v>833</v>
      </c>
      <c r="E59" s="176" t="s">
        <v>835</v>
      </c>
      <c r="F59" s="157" t="s">
        <v>824</v>
      </c>
      <c r="G59" s="177" t="s">
        <v>825</v>
      </c>
      <c r="H59" s="178" t="s">
        <v>833</v>
      </c>
      <c r="I59" s="179" t="s">
        <v>835</v>
      </c>
      <c r="J59" s="159" t="s">
        <v>824</v>
      </c>
      <c r="K59" s="180" t="s">
        <v>826</v>
      </c>
      <c r="L59" s="178" t="s">
        <v>833</v>
      </c>
      <c r="M59" s="179" t="s">
        <v>835</v>
      </c>
      <c r="N59" s="159" t="s">
        <v>824</v>
      </c>
      <c r="O59" s="180" t="s">
        <v>827</v>
      </c>
      <c r="P59" s="178"/>
      <c r="Q59" s="179"/>
      <c r="R59" s="159"/>
      <c r="S59" s="180"/>
    </row>
    <row r="60" spans="2:4" ht="30" customHeight="1" thickBot="1">
      <c r="B60" s="144"/>
      <c r="C60" s="181"/>
      <c r="D60" s="167"/>
    </row>
    <row r="61" spans="2:19" ht="30" customHeight="1" thickBot="1">
      <c r="B61" s="144"/>
      <c r="C61" s="144"/>
      <c r="D61" s="1139" t="s">
        <v>792</v>
      </c>
      <c r="E61" s="1140"/>
      <c r="F61" s="1140"/>
      <c r="G61" s="1140"/>
      <c r="H61" s="1139" t="s">
        <v>793</v>
      </c>
      <c r="I61" s="1140"/>
      <c r="J61" s="1140"/>
      <c r="K61" s="1141"/>
      <c r="L61" s="1140" t="s">
        <v>794</v>
      </c>
      <c r="M61" s="1140"/>
      <c r="N61" s="1140"/>
      <c r="O61" s="1140"/>
      <c r="P61" s="1139" t="s">
        <v>795</v>
      </c>
      <c r="Q61" s="1140"/>
      <c r="R61" s="1140"/>
      <c r="S61" s="1141"/>
    </row>
    <row r="62" spans="2:19" ht="30" customHeight="1">
      <c r="B62" s="1142" t="s">
        <v>836</v>
      </c>
      <c r="C62" s="1142" t="s">
        <v>837</v>
      </c>
      <c r="D62" s="1148" t="s">
        <v>838</v>
      </c>
      <c r="E62" s="1149"/>
      <c r="F62" s="1170" t="s">
        <v>790</v>
      </c>
      <c r="G62" s="1176"/>
      <c r="H62" s="1177" t="s">
        <v>838</v>
      </c>
      <c r="I62" s="1149"/>
      <c r="J62" s="1170" t="s">
        <v>790</v>
      </c>
      <c r="K62" s="1178"/>
      <c r="L62" s="1177" t="s">
        <v>838</v>
      </c>
      <c r="M62" s="1149"/>
      <c r="N62" s="1170" t="s">
        <v>790</v>
      </c>
      <c r="O62" s="1178"/>
      <c r="P62" s="1177" t="s">
        <v>838</v>
      </c>
      <c r="Q62" s="1149"/>
      <c r="R62" s="1170" t="s">
        <v>790</v>
      </c>
      <c r="S62" s="1178"/>
    </row>
    <row r="63" spans="2:19" ht="36.75" customHeight="1">
      <c r="B63" s="1144"/>
      <c r="C63" s="1144"/>
      <c r="D63" s="1191">
        <v>0.05</v>
      </c>
      <c r="E63" s="1192"/>
      <c r="F63" s="1193" t="s">
        <v>791</v>
      </c>
      <c r="G63" s="1194"/>
      <c r="H63" s="1185">
        <v>90</v>
      </c>
      <c r="I63" s="1186"/>
      <c r="J63" s="1187" t="s">
        <v>791</v>
      </c>
      <c r="K63" s="1188"/>
      <c r="L63" s="1185">
        <v>45</v>
      </c>
      <c r="M63" s="1186"/>
      <c r="N63" s="1187" t="s">
        <v>791</v>
      </c>
      <c r="O63" s="1188"/>
      <c r="P63" s="1185"/>
      <c r="Q63" s="1186"/>
      <c r="R63" s="1187"/>
      <c r="S63" s="1188"/>
    </row>
    <row r="64" spans="2:19" ht="45" customHeight="1">
      <c r="B64" s="1154" t="s">
        <v>839</v>
      </c>
      <c r="C64" s="1154" t="s">
        <v>840</v>
      </c>
      <c r="D64" s="154" t="s">
        <v>841</v>
      </c>
      <c r="E64" s="154" t="s">
        <v>842</v>
      </c>
      <c r="F64" s="1168" t="s">
        <v>843</v>
      </c>
      <c r="G64" s="1169"/>
      <c r="H64" s="182" t="s">
        <v>841</v>
      </c>
      <c r="I64" s="154" t="s">
        <v>842</v>
      </c>
      <c r="J64" s="1189" t="s">
        <v>843</v>
      </c>
      <c r="K64" s="1169"/>
      <c r="L64" s="182" t="s">
        <v>841</v>
      </c>
      <c r="M64" s="154" t="s">
        <v>842</v>
      </c>
      <c r="N64" s="1189" t="s">
        <v>843</v>
      </c>
      <c r="O64" s="1169"/>
      <c r="P64" s="182" t="s">
        <v>841</v>
      </c>
      <c r="Q64" s="154" t="s">
        <v>842</v>
      </c>
      <c r="R64" s="1189" t="s">
        <v>843</v>
      </c>
      <c r="S64" s="1169"/>
    </row>
    <row r="65" spans="2:19" ht="27" customHeight="1">
      <c r="B65" s="1156"/>
      <c r="C65" s="1156"/>
      <c r="D65" s="170">
        <v>3550</v>
      </c>
      <c r="E65" s="171">
        <v>0.005</v>
      </c>
      <c r="F65" s="1190" t="s">
        <v>844</v>
      </c>
      <c r="G65" s="1190"/>
      <c r="H65" s="172">
        <v>63900</v>
      </c>
      <c r="I65" s="173">
        <v>0.8</v>
      </c>
      <c r="J65" s="1180" t="s">
        <v>845</v>
      </c>
      <c r="K65" s="1181"/>
      <c r="L65" s="172">
        <v>41950</v>
      </c>
      <c r="M65" s="173">
        <v>0.503</v>
      </c>
      <c r="N65" s="1180" t="s">
        <v>846</v>
      </c>
      <c r="O65" s="1181"/>
      <c r="P65" s="172"/>
      <c r="Q65" s="173"/>
      <c r="R65" s="1180"/>
      <c r="S65" s="1181"/>
    </row>
    <row r="66" spans="2:3" ht="33.75" customHeight="1" thickBot="1">
      <c r="B66" s="144"/>
      <c r="C66" s="144"/>
    </row>
    <row r="67" spans="2:19" ht="37.5" customHeight="1" thickBot="1">
      <c r="B67" s="144"/>
      <c r="C67" s="144"/>
      <c r="D67" s="1139" t="s">
        <v>792</v>
      </c>
      <c r="E67" s="1140"/>
      <c r="F67" s="1140"/>
      <c r="G67" s="1141"/>
      <c r="H67" s="1182" t="s">
        <v>884</v>
      </c>
      <c r="I67" s="1183"/>
      <c r="J67" s="1183"/>
      <c r="K67" s="1184"/>
      <c r="L67" s="1182" t="s">
        <v>794</v>
      </c>
      <c r="M67" s="1183"/>
      <c r="N67" s="1183"/>
      <c r="O67" s="1184"/>
      <c r="P67" s="1139" t="s">
        <v>795</v>
      </c>
      <c r="Q67" s="1140"/>
      <c r="R67" s="1140"/>
      <c r="S67" s="1141"/>
    </row>
    <row r="68" spans="2:19" ht="37.5" customHeight="1">
      <c r="B68" s="1142" t="s">
        <v>847</v>
      </c>
      <c r="C68" s="1142" t="s">
        <v>848</v>
      </c>
      <c r="D68" s="183" t="s">
        <v>849</v>
      </c>
      <c r="E68" s="168" t="s">
        <v>850</v>
      </c>
      <c r="F68" s="1170" t="s">
        <v>851</v>
      </c>
      <c r="G68" s="1178"/>
      <c r="H68" s="183" t="s">
        <v>849</v>
      </c>
      <c r="I68" s="168" t="s">
        <v>850</v>
      </c>
      <c r="J68" s="1170" t="s">
        <v>851</v>
      </c>
      <c r="K68" s="1178"/>
      <c r="L68" s="183" t="s">
        <v>849</v>
      </c>
      <c r="M68" s="168" t="s">
        <v>850</v>
      </c>
      <c r="N68" s="1170" t="s">
        <v>851</v>
      </c>
      <c r="O68" s="1178"/>
      <c r="P68" s="183" t="s">
        <v>849</v>
      </c>
      <c r="Q68" s="168" t="s">
        <v>850</v>
      </c>
      <c r="R68" s="1170" t="s">
        <v>851</v>
      </c>
      <c r="S68" s="1178"/>
    </row>
    <row r="69" spans="2:19" ht="44.25" customHeight="1">
      <c r="B69" s="1143"/>
      <c r="C69" s="1144"/>
      <c r="D69" s="184" t="s">
        <v>852</v>
      </c>
      <c r="E69" s="185" t="s">
        <v>835</v>
      </c>
      <c r="F69" s="1196" t="s">
        <v>853</v>
      </c>
      <c r="G69" s="1197"/>
      <c r="H69" s="186" t="s">
        <v>852</v>
      </c>
      <c r="I69" s="187" t="s">
        <v>835</v>
      </c>
      <c r="J69" s="1241" t="s">
        <v>854</v>
      </c>
      <c r="K69" s="1242"/>
      <c r="L69" s="186" t="s">
        <v>852</v>
      </c>
      <c r="M69" s="187" t="s">
        <v>835</v>
      </c>
      <c r="N69" s="1241" t="s">
        <v>1016</v>
      </c>
      <c r="O69" s="1242"/>
      <c r="P69" s="186"/>
      <c r="Q69" s="187"/>
      <c r="R69" s="1241"/>
      <c r="S69" s="1242"/>
    </row>
    <row r="70" spans="2:19" ht="36.75" customHeight="1">
      <c r="B70" s="1143"/>
      <c r="C70" s="1142" t="s">
        <v>855</v>
      </c>
      <c r="D70" s="154" t="s">
        <v>790</v>
      </c>
      <c r="E70" s="539" t="s">
        <v>856</v>
      </c>
      <c r="F70" s="1168" t="s">
        <v>857</v>
      </c>
      <c r="G70" s="1169"/>
      <c r="H70" s="154" t="s">
        <v>790</v>
      </c>
      <c r="I70" s="539" t="s">
        <v>856</v>
      </c>
      <c r="J70" s="1168" t="s">
        <v>857</v>
      </c>
      <c r="K70" s="1169"/>
      <c r="L70" s="154" t="s">
        <v>790</v>
      </c>
      <c r="M70" s="539" t="s">
        <v>856</v>
      </c>
      <c r="N70" s="1168" t="s">
        <v>857</v>
      </c>
      <c r="O70" s="1169"/>
      <c r="P70" s="154" t="s">
        <v>790</v>
      </c>
      <c r="Q70" s="539" t="s">
        <v>856</v>
      </c>
      <c r="R70" s="1168" t="s">
        <v>857</v>
      </c>
      <c r="S70" s="1169"/>
    </row>
    <row r="71" spans="2:19" ht="30" customHeight="1">
      <c r="B71" s="1143"/>
      <c r="C71" s="1143"/>
      <c r="D71" s="157" t="s">
        <v>791</v>
      </c>
      <c r="E71" s="185" t="s">
        <v>858</v>
      </c>
      <c r="F71" s="1193" t="s">
        <v>859</v>
      </c>
      <c r="G71" s="1195"/>
      <c r="H71" s="159" t="s">
        <v>791</v>
      </c>
      <c r="I71" s="187" t="s">
        <v>858</v>
      </c>
      <c r="J71" s="1187" t="s">
        <v>860</v>
      </c>
      <c r="K71" s="1188"/>
      <c r="L71" s="159" t="s">
        <v>791</v>
      </c>
      <c r="M71" s="187" t="s">
        <v>858</v>
      </c>
      <c r="N71" s="1187" t="s">
        <v>1017</v>
      </c>
      <c r="O71" s="1188"/>
      <c r="P71" s="159"/>
      <c r="Q71" s="187"/>
      <c r="R71" s="1187"/>
      <c r="S71" s="1188"/>
    </row>
    <row r="72" spans="2:19" ht="30" customHeight="1" outlineLevel="1">
      <c r="B72" s="1143"/>
      <c r="C72" s="1143"/>
      <c r="D72" s="157" t="s">
        <v>861</v>
      </c>
      <c r="E72" s="185" t="s">
        <v>858</v>
      </c>
      <c r="F72" s="1193" t="s">
        <v>859</v>
      </c>
      <c r="G72" s="1195"/>
      <c r="H72" s="159" t="s">
        <v>861</v>
      </c>
      <c r="I72" s="187" t="s">
        <v>858</v>
      </c>
      <c r="J72" s="1187" t="s">
        <v>860</v>
      </c>
      <c r="K72" s="1188"/>
      <c r="L72" s="159" t="s">
        <v>861</v>
      </c>
      <c r="M72" s="187" t="s">
        <v>858</v>
      </c>
      <c r="N72" s="1187" t="s">
        <v>1017</v>
      </c>
      <c r="O72" s="1188"/>
      <c r="P72" s="159"/>
      <c r="Q72" s="187"/>
      <c r="R72" s="1187"/>
      <c r="S72" s="1188"/>
    </row>
    <row r="73" spans="2:19" ht="30" customHeight="1" outlineLevel="1">
      <c r="B73" s="1143"/>
      <c r="C73" s="1143"/>
      <c r="D73" s="157" t="s">
        <v>824</v>
      </c>
      <c r="E73" s="185" t="s">
        <v>858</v>
      </c>
      <c r="F73" s="1193" t="s">
        <v>859</v>
      </c>
      <c r="G73" s="1195"/>
      <c r="H73" s="159" t="s">
        <v>824</v>
      </c>
      <c r="I73" s="187" t="s">
        <v>858</v>
      </c>
      <c r="J73" s="1187" t="s">
        <v>860</v>
      </c>
      <c r="K73" s="1188"/>
      <c r="L73" s="159" t="s">
        <v>824</v>
      </c>
      <c r="M73" s="187" t="s">
        <v>858</v>
      </c>
      <c r="N73" s="1187" t="s">
        <v>1017</v>
      </c>
      <c r="O73" s="1188"/>
      <c r="P73" s="159"/>
      <c r="Q73" s="187"/>
      <c r="R73" s="1187"/>
      <c r="S73" s="1188"/>
    </row>
    <row r="74" spans="2:19" ht="30" customHeight="1" outlineLevel="1">
      <c r="B74" s="1143"/>
      <c r="C74" s="1143"/>
      <c r="D74" s="157" t="s">
        <v>852</v>
      </c>
      <c r="E74" s="185" t="s">
        <v>862</v>
      </c>
      <c r="F74" s="1193" t="s">
        <v>859</v>
      </c>
      <c r="G74" s="1195"/>
      <c r="H74" s="159" t="s">
        <v>852</v>
      </c>
      <c r="I74" s="187" t="s">
        <v>862</v>
      </c>
      <c r="J74" s="1187" t="s">
        <v>860</v>
      </c>
      <c r="K74" s="1188"/>
      <c r="L74" s="159" t="s">
        <v>852</v>
      </c>
      <c r="M74" s="187" t="s">
        <v>858</v>
      </c>
      <c r="N74" s="1187" t="s">
        <v>1017</v>
      </c>
      <c r="O74" s="1188"/>
      <c r="P74" s="159"/>
      <c r="Q74" s="187"/>
      <c r="R74" s="1187"/>
      <c r="S74" s="1188"/>
    </row>
    <row r="75" spans="2:19" ht="30" customHeight="1" outlineLevel="1">
      <c r="B75" s="1143"/>
      <c r="C75" s="1143"/>
      <c r="D75" s="157"/>
      <c r="E75" s="185"/>
      <c r="F75" s="1193"/>
      <c r="G75" s="1195"/>
      <c r="H75" s="159"/>
      <c r="I75" s="187"/>
      <c r="J75" s="1187"/>
      <c r="K75" s="1188"/>
      <c r="L75" s="159"/>
      <c r="M75" s="187"/>
      <c r="N75" s="1187"/>
      <c r="O75" s="1188"/>
      <c r="P75" s="159"/>
      <c r="Q75" s="187"/>
      <c r="R75" s="1187"/>
      <c r="S75" s="1188"/>
    </row>
    <row r="76" spans="2:19" ht="30" customHeight="1" outlineLevel="1">
      <c r="B76" s="1144"/>
      <c r="C76" s="1144"/>
      <c r="D76" s="157"/>
      <c r="E76" s="185"/>
      <c r="F76" s="1193"/>
      <c r="G76" s="1195"/>
      <c r="H76" s="159"/>
      <c r="I76" s="187"/>
      <c r="J76" s="1187"/>
      <c r="K76" s="1188"/>
      <c r="L76" s="159"/>
      <c r="M76" s="187"/>
      <c r="N76" s="1187"/>
      <c r="O76" s="1188"/>
      <c r="P76" s="159"/>
      <c r="Q76" s="187"/>
      <c r="R76" s="1187"/>
      <c r="S76" s="1188"/>
    </row>
    <row r="77" spans="2:19" ht="35.25" customHeight="1">
      <c r="B77" s="1154" t="s">
        <v>863</v>
      </c>
      <c r="C77" s="1204" t="s">
        <v>864</v>
      </c>
      <c r="D77" s="542" t="s">
        <v>865</v>
      </c>
      <c r="E77" s="1168" t="s">
        <v>832</v>
      </c>
      <c r="F77" s="1205"/>
      <c r="G77" s="155" t="s">
        <v>790</v>
      </c>
      <c r="H77" s="542" t="s">
        <v>865</v>
      </c>
      <c r="I77" s="1168" t="s">
        <v>832</v>
      </c>
      <c r="J77" s="1205"/>
      <c r="K77" s="155" t="s">
        <v>790</v>
      </c>
      <c r="L77" s="542" t="s">
        <v>865</v>
      </c>
      <c r="M77" s="1168" t="s">
        <v>832</v>
      </c>
      <c r="N77" s="1205"/>
      <c r="O77" s="155" t="s">
        <v>790</v>
      </c>
      <c r="P77" s="542" t="s">
        <v>865</v>
      </c>
      <c r="Q77" s="1168" t="s">
        <v>832</v>
      </c>
      <c r="R77" s="1205"/>
      <c r="S77" s="155" t="s">
        <v>790</v>
      </c>
    </row>
    <row r="78" spans="2:19" ht="35.25" customHeight="1">
      <c r="B78" s="1155"/>
      <c r="C78" s="1204"/>
      <c r="D78" s="541">
        <v>0</v>
      </c>
      <c r="E78" s="1200" t="s">
        <v>866</v>
      </c>
      <c r="F78" s="1201"/>
      <c r="G78" s="188" t="s">
        <v>791</v>
      </c>
      <c r="H78" s="540">
        <v>4</v>
      </c>
      <c r="I78" s="1198" t="s">
        <v>866</v>
      </c>
      <c r="J78" s="1199"/>
      <c r="K78" s="189" t="s">
        <v>791</v>
      </c>
      <c r="L78" s="540">
        <v>4</v>
      </c>
      <c r="M78" s="1198" t="s">
        <v>866</v>
      </c>
      <c r="N78" s="1199"/>
      <c r="O78" s="189" t="s">
        <v>791</v>
      </c>
      <c r="P78" s="540"/>
      <c r="Q78" s="1198"/>
      <c r="R78" s="1199"/>
      <c r="S78" s="189"/>
    </row>
    <row r="79" spans="2:19" ht="35.25" customHeight="1" outlineLevel="1">
      <c r="B79" s="1155"/>
      <c r="C79" s="1204"/>
      <c r="D79" s="541">
        <v>0</v>
      </c>
      <c r="E79" s="1200" t="s">
        <v>866</v>
      </c>
      <c r="F79" s="1201"/>
      <c r="G79" s="188" t="s">
        <v>861</v>
      </c>
      <c r="H79" s="540">
        <v>5</v>
      </c>
      <c r="I79" s="1198" t="s">
        <v>866</v>
      </c>
      <c r="J79" s="1199"/>
      <c r="K79" s="189" t="s">
        <v>861</v>
      </c>
      <c r="L79" s="540">
        <v>5</v>
      </c>
      <c r="M79" s="1198" t="s">
        <v>866</v>
      </c>
      <c r="N79" s="1199"/>
      <c r="O79" s="189" t="s">
        <v>861</v>
      </c>
      <c r="P79" s="540"/>
      <c r="Q79" s="1198"/>
      <c r="R79" s="1199"/>
      <c r="S79" s="189"/>
    </row>
    <row r="80" spans="2:19" ht="35.25" customHeight="1" outlineLevel="1">
      <c r="B80" s="1155"/>
      <c r="C80" s="1204"/>
      <c r="D80" s="541">
        <v>0</v>
      </c>
      <c r="E80" s="1200" t="s">
        <v>866</v>
      </c>
      <c r="F80" s="1201"/>
      <c r="G80" s="188" t="s">
        <v>824</v>
      </c>
      <c r="H80" s="540">
        <v>3</v>
      </c>
      <c r="I80" s="1198" t="s">
        <v>866</v>
      </c>
      <c r="J80" s="1199"/>
      <c r="K80" s="189" t="s">
        <v>824</v>
      </c>
      <c r="L80" s="540">
        <v>3</v>
      </c>
      <c r="M80" s="1198" t="s">
        <v>866</v>
      </c>
      <c r="N80" s="1199"/>
      <c r="O80" s="189" t="s">
        <v>824</v>
      </c>
      <c r="P80" s="540"/>
      <c r="Q80" s="1198"/>
      <c r="R80" s="1199"/>
      <c r="S80" s="189"/>
    </row>
    <row r="81" spans="2:19" ht="35.25" customHeight="1" outlineLevel="1">
      <c r="B81" s="1155"/>
      <c r="C81" s="1204"/>
      <c r="D81" s="541">
        <v>0</v>
      </c>
      <c r="E81" s="1200" t="s">
        <v>866</v>
      </c>
      <c r="F81" s="1201"/>
      <c r="G81" s="188" t="s">
        <v>852</v>
      </c>
      <c r="H81" s="540">
        <v>5</v>
      </c>
      <c r="I81" s="1198" t="s">
        <v>866</v>
      </c>
      <c r="J81" s="1199"/>
      <c r="K81" s="189" t="s">
        <v>852</v>
      </c>
      <c r="L81" s="540">
        <v>5</v>
      </c>
      <c r="M81" s="1198" t="s">
        <v>866</v>
      </c>
      <c r="N81" s="1199"/>
      <c r="O81" s="189" t="s">
        <v>852</v>
      </c>
      <c r="P81" s="540"/>
      <c r="Q81" s="1198"/>
      <c r="R81" s="1199"/>
      <c r="S81" s="189"/>
    </row>
    <row r="82" spans="2:19" ht="35.25" customHeight="1" outlineLevel="1">
      <c r="B82" s="1155"/>
      <c r="C82" s="1204"/>
      <c r="D82" s="541"/>
      <c r="E82" s="1200"/>
      <c r="F82" s="1201"/>
      <c r="G82" s="188"/>
      <c r="H82" s="540"/>
      <c r="I82" s="1198"/>
      <c r="J82" s="1199"/>
      <c r="K82" s="189"/>
      <c r="L82" s="540"/>
      <c r="M82" s="1198"/>
      <c r="N82" s="1199"/>
      <c r="O82" s="189"/>
      <c r="P82" s="540"/>
      <c r="Q82" s="1198"/>
      <c r="R82" s="1199"/>
      <c r="S82" s="189"/>
    </row>
    <row r="83" spans="2:19" ht="33" customHeight="1" outlineLevel="1">
      <c r="B83" s="1156"/>
      <c r="C83" s="1204"/>
      <c r="D83" s="541"/>
      <c r="E83" s="1200"/>
      <c r="F83" s="1201"/>
      <c r="G83" s="188"/>
      <c r="H83" s="540"/>
      <c r="I83" s="1198"/>
      <c r="J83" s="1199"/>
      <c r="K83" s="189"/>
      <c r="L83" s="540"/>
      <c r="M83" s="1198"/>
      <c r="N83" s="1199"/>
      <c r="O83" s="189"/>
      <c r="P83" s="540"/>
      <c r="Q83" s="1198"/>
      <c r="R83" s="1199"/>
      <c r="S83" s="189"/>
    </row>
    <row r="84" spans="2:4" ht="31.5" customHeight="1" thickBot="1">
      <c r="B84" s="144"/>
      <c r="C84" s="190"/>
      <c r="D84" s="167"/>
    </row>
    <row r="85" spans="2:19" ht="30.75" customHeight="1" thickBot="1">
      <c r="B85" s="144"/>
      <c r="C85" s="144"/>
      <c r="D85" s="1139" t="s">
        <v>792</v>
      </c>
      <c r="E85" s="1140"/>
      <c r="F85" s="1140"/>
      <c r="G85" s="1141"/>
      <c r="H85" s="1182" t="s">
        <v>884</v>
      </c>
      <c r="I85" s="1183"/>
      <c r="J85" s="1183"/>
      <c r="K85" s="1184"/>
      <c r="L85" s="1182" t="s">
        <v>794</v>
      </c>
      <c r="M85" s="1183"/>
      <c r="N85" s="1183"/>
      <c r="O85" s="1184"/>
      <c r="P85" s="1139" t="s">
        <v>795</v>
      </c>
      <c r="Q85" s="1140"/>
      <c r="R85" s="1140"/>
      <c r="S85" s="1141"/>
    </row>
    <row r="86" spans="2:19" ht="30.75" customHeight="1">
      <c r="B86" s="1142" t="s">
        <v>867</v>
      </c>
      <c r="C86" s="1142" t="s">
        <v>868</v>
      </c>
      <c r="D86" s="1170" t="s">
        <v>869</v>
      </c>
      <c r="E86" s="1171"/>
      <c r="F86" s="168" t="s">
        <v>790</v>
      </c>
      <c r="G86" s="191" t="s">
        <v>832</v>
      </c>
      <c r="H86" s="1202" t="s">
        <v>869</v>
      </c>
      <c r="I86" s="1171"/>
      <c r="J86" s="168" t="s">
        <v>790</v>
      </c>
      <c r="K86" s="191" t="s">
        <v>832</v>
      </c>
      <c r="L86" s="1202" t="s">
        <v>869</v>
      </c>
      <c r="M86" s="1171"/>
      <c r="N86" s="168" t="s">
        <v>790</v>
      </c>
      <c r="O86" s="191" t="s">
        <v>832</v>
      </c>
      <c r="P86" s="1202" t="s">
        <v>869</v>
      </c>
      <c r="Q86" s="1171"/>
      <c r="R86" s="168" t="s">
        <v>790</v>
      </c>
      <c r="S86" s="191" t="s">
        <v>832</v>
      </c>
    </row>
    <row r="87" spans="2:19" ht="29.25" customHeight="1">
      <c r="B87" s="1144"/>
      <c r="C87" s="1144"/>
      <c r="D87" s="1193" t="s">
        <v>870</v>
      </c>
      <c r="E87" s="1203"/>
      <c r="F87" s="184" t="s">
        <v>791</v>
      </c>
      <c r="G87" s="192" t="s">
        <v>871</v>
      </c>
      <c r="H87" s="538" t="s">
        <v>932</v>
      </c>
      <c r="I87" s="537"/>
      <c r="J87" s="186" t="s">
        <v>791</v>
      </c>
      <c r="K87" s="193" t="s">
        <v>871</v>
      </c>
      <c r="L87" s="538"/>
      <c r="M87" s="537"/>
      <c r="N87" s="186" t="s">
        <v>791</v>
      </c>
      <c r="O87" s="193" t="s">
        <v>871</v>
      </c>
      <c r="P87" s="538"/>
      <c r="Q87" s="537"/>
      <c r="R87" s="186"/>
      <c r="S87" s="193"/>
    </row>
    <row r="88" spans="2:19" ht="45" customHeight="1">
      <c r="B88" s="1206" t="s">
        <v>872</v>
      </c>
      <c r="C88" s="1154" t="s">
        <v>873</v>
      </c>
      <c r="D88" s="154" t="s">
        <v>874</v>
      </c>
      <c r="E88" s="154" t="s">
        <v>875</v>
      </c>
      <c r="F88" s="542" t="s">
        <v>876</v>
      </c>
      <c r="G88" s="155" t="s">
        <v>877</v>
      </c>
      <c r="H88" s="154" t="s">
        <v>874</v>
      </c>
      <c r="I88" s="154" t="s">
        <v>875</v>
      </c>
      <c r="J88" s="542" t="s">
        <v>876</v>
      </c>
      <c r="K88" s="155" t="s">
        <v>877</v>
      </c>
      <c r="L88" s="154" t="s">
        <v>874</v>
      </c>
      <c r="M88" s="154" t="s">
        <v>875</v>
      </c>
      <c r="N88" s="542" t="s">
        <v>876</v>
      </c>
      <c r="O88" s="155" t="s">
        <v>877</v>
      </c>
      <c r="P88" s="154" t="s">
        <v>874</v>
      </c>
      <c r="Q88" s="154" t="s">
        <v>875</v>
      </c>
      <c r="R88" s="542" t="s">
        <v>876</v>
      </c>
      <c r="S88" s="155" t="s">
        <v>877</v>
      </c>
    </row>
    <row r="89" spans="2:19" ht="29.25" customHeight="1">
      <c r="B89" s="1206"/>
      <c r="C89" s="1155"/>
      <c r="D89" s="1207" t="s">
        <v>878</v>
      </c>
      <c r="E89" s="1209">
        <v>1</v>
      </c>
      <c r="F89" s="1207" t="s">
        <v>879</v>
      </c>
      <c r="G89" s="1211" t="s">
        <v>880</v>
      </c>
      <c r="H89" s="1217" t="s">
        <v>878</v>
      </c>
      <c r="I89" s="1219">
        <f>3500+60000</f>
        <v>63500</v>
      </c>
      <c r="J89" s="1217" t="s">
        <v>879</v>
      </c>
      <c r="K89" s="1213" t="s">
        <v>932</v>
      </c>
      <c r="L89" s="1217" t="s">
        <v>878</v>
      </c>
      <c r="M89" s="1221">
        <v>41300</v>
      </c>
      <c r="N89" s="1217" t="s">
        <v>879</v>
      </c>
      <c r="O89" s="1213" t="s">
        <v>1019</v>
      </c>
      <c r="P89" s="1217"/>
      <c r="Q89" s="1217"/>
      <c r="R89" s="1217"/>
      <c r="S89" s="1213"/>
    </row>
    <row r="90" spans="2:19" ht="29.25" customHeight="1">
      <c r="B90" s="1206"/>
      <c r="C90" s="1155"/>
      <c r="D90" s="1208"/>
      <c r="E90" s="1210"/>
      <c r="F90" s="1208"/>
      <c r="G90" s="1212"/>
      <c r="H90" s="1218"/>
      <c r="I90" s="1220"/>
      <c r="J90" s="1218"/>
      <c r="K90" s="1214"/>
      <c r="L90" s="1218"/>
      <c r="M90" s="1218"/>
      <c r="N90" s="1218"/>
      <c r="O90" s="1214"/>
      <c r="P90" s="1218"/>
      <c r="Q90" s="1218"/>
      <c r="R90" s="1218"/>
      <c r="S90" s="1214"/>
    </row>
    <row r="91" spans="2:19" ht="36" outlineLevel="1">
      <c r="B91" s="1206"/>
      <c r="C91" s="1155"/>
      <c r="D91" s="154" t="s">
        <v>874</v>
      </c>
      <c r="E91" s="154" t="s">
        <v>875</v>
      </c>
      <c r="F91" s="542" t="s">
        <v>876</v>
      </c>
      <c r="G91" s="155" t="s">
        <v>877</v>
      </c>
      <c r="H91" s="154" t="s">
        <v>874</v>
      </c>
      <c r="I91" s="154" t="s">
        <v>875</v>
      </c>
      <c r="J91" s="542" t="s">
        <v>876</v>
      </c>
      <c r="K91" s="155" t="s">
        <v>877</v>
      </c>
      <c r="L91" s="154" t="s">
        <v>874</v>
      </c>
      <c r="M91" s="154" t="s">
        <v>875</v>
      </c>
      <c r="N91" s="542" t="s">
        <v>876</v>
      </c>
      <c r="O91" s="155" t="s">
        <v>877</v>
      </c>
      <c r="P91" s="154" t="s">
        <v>874</v>
      </c>
      <c r="Q91" s="154" t="s">
        <v>875</v>
      </c>
      <c r="R91" s="542" t="s">
        <v>876</v>
      </c>
      <c r="S91" s="155" t="s">
        <v>877</v>
      </c>
    </row>
    <row r="92" spans="2:19" ht="29.25" customHeight="1" outlineLevel="1">
      <c r="B92" s="1206"/>
      <c r="C92" s="1155"/>
      <c r="D92" s="1207" t="s">
        <v>1066</v>
      </c>
      <c r="E92" s="1215">
        <v>8009600</v>
      </c>
      <c r="F92" s="1207" t="s">
        <v>1027</v>
      </c>
      <c r="G92" s="1211" t="s">
        <v>1019</v>
      </c>
      <c r="H92" s="1217" t="s">
        <v>1066</v>
      </c>
      <c r="I92" s="1219">
        <v>8409600</v>
      </c>
      <c r="J92" s="1217" t="s">
        <v>1027</v>
      </c>
      <c r="K92" s="1213" t="s">
        <v>932</v>
      </c>
      <c r="L92" s="1217" t="s">
        <v>1066</v>
      </c>
      <c r="M92" s="1219">
        <v>8009600</v>
      </c>
      <c r="N92" s="1217" t="s">
        <v>1027</v>
      </c>
      <c r="O92" s="1213" t="s">
        <v>1019</v>
      </c>
      <c r="P92" s="1217"/>
      <c r="Q92" s="1217"/>
      <c r="R92" s="1217"/>
      <c r="S92" s="1213"/>
    </row>
    <row r="93" spans="2:19" ht="29.25" customHeight="1" outlineLevel="1">
      <c r="B93" s="1206"/>
      <c r="C93" s="1155"/>
      <c r="D93" s="1208"/>
      <c r="E93" s="1216"/>
      <c r="F93" s="1208"/>
      <c r="G93" s="1212"/>
      <c r="H93" s="1218"/>
      <c r="I93" s="1220"/>
      <c r="J93" s="1218"/>
      <c r="K93" s="1214"/>
      <c r="L93" s="1218"/>
      <c r="M93" s="1220"/>
      <c r="N93" s="1218"/>
      <c r="O93" s="1214"/>
      <c r="P93" s="1218"/>
      <c r="Q93" s="1218"/>
      <c r="R93" s="1218"/>
      <c r="S93" s="1214"/>
    </row>
    <row r="94" spans="2:19" ht="36" outlineLevel="1">
      <c r="B94" s="1206"/>
      <c r="C94" s="1155"/>
      <c r="D94" s="154" t="s">
        <v>874</v>
      </c>
      <c r="E94" s="154" t="s">
        <v>875</v>
      </c>
      <c r="F94" s="542" t="s">
        <v>876</v>
      </c>
      <c r="G94" s="155" t="s">
        <v>877</v>
      </c>
      <c r="H94" s="154" t="s">
        <v>874</v>
      </c>
      <c r="I94" s="154" t="s">
        <v>875</v>
      </c>
      <c r="J94" s="542" t="s">
        <v>876</v>
      </c>
      <c r="K94" s="155" t="s">
        <v>877</v>
      </c>
      <c r="L94" s="154" t="s">
        <v>874</v>
      </c>
      <c r="M94" s="154" t="s">
        <v>875</v>
      </c>
      <c r="N94" s="542" t="s">
        <v>876</v>
      </c>
      <c r="O94" s="155" t="s">
        <v>877</v>
      </c>
      <c r="P94" s="154" t="s">
        <v>874</v>
      </c>
      <c r="Q94" s="154" t="s">
        <v>875</v>
      </c>
      <c r="R94" s="542" t="s">
        <v>876</v>
      </c>
      <c r="S94" s="155" t="s">
        <v>877</v>
      </c>
    </row>
    <row r="95" spans="2:19" ht="29.25" customHeight="1" outlineLevel="1">
      <c r="B95" s="1206"/>
      <c r="C95" s="1155"/>
      <c r="D95" s="1207" t="s">
        <v>882</v>
      </c>
      <c r="E95" s="1209">
        <v>1</v>
      </c>
      <c r="F95" s="1207" t="s">
        <v>879</v>
      </c>
      <c r="G95" s="1211" t="s">
        <v>880</v>
      </c>
      <c r="H95" s="1217" t="s">
        <v>882</v>
      </c>
      <c r="I95" s="1219">
        <v>1350000</v>
      </c>
      <c r="J95" s="1217" t="s">
        <v>879</v>
      </c>
      <c r="K95" s="1213" t="s">
        <v>932</v>
      </c>
      <c r="L95" s="1217" t="s">
        <v>882</v>
      </c>
      <c r="M95" s="1221">
        <f>I95*65%</f>
        <v>877500</v>
      </c>
      <c r="N95" s="1217" t="s">
        <v>879</v>
      </c>
      <c r="O95" s="1213" t="s">
        <v>1019</v>
      </c>
      <c r="P95" s="1217"/>
      <c r="Q95" s="1217"/>
      <c r="R95" s="1217"/>
      <c r="S95" s="1213"/>
    </row>
    <row r="96" spans="2:19" ht="29.25" customHeight="1" outlineLevel="1">
      <c r="B96" s="1206"/>
      <c r="C96" s="1155"/>
      <c r="D96" s="1208"/>
      <c r="E96" s="1210"/>
      <c r="F96" s="1208"/>
      <c r="G96" s="1212"/>
      <c r="H96" s="1218"/>
      <c r="I96" s="1220"/>
      <c r="J96" s="1218"/>
      <c r="K96" s="1214"/>
      <c r="L96" s="1218"/>
      <c r="M96" s="1218"/>
      <c r="N96" s="1218"/>
      <c r="O96" s="1214"/>
      <c r="P96" s="1218"/>
      <c r="Q96" s="1218"/>
      <c r="R96" s="1218"/>
      <c r="S96" s="1214"/>
    </row>
    <row r="97" spans="2:19" ht="36" outlineLevel="1">
      <c r="B97" s="1206"/>
      <c r="C97" s="1155"/>
      <c r="D97" s="154" t="s">
        <v>874</v>
      </c>
      <c r="E97" s="154" t="s">
        <v>875</v>
      </c>
      <c r="F97" s="542" t="s">
        <v>876</v>
      </c>
      <c r="G97" s="155" t="s">
        <v>877</v>
      </c>
      <c r="H97" s="154" t="s">
        <v>874</v>
      </c>
      <c r="I97" s="154" t="s">
        <v>875</v>
      </c>
      <c r="J97" s="542" t="s">
        <v>876</v>
      </c>
      <c r="K97" s="155" t="s">
        <v>877</v>
      </c>
      <c r="L97" s="154" t="s">
        <v>874</v>
      </c>
      <c r="M97" s="154" t="s">
        <v>875</v>
      </c>
      <c r="N97" s="542" t="s">
        <v>876</v>
      </c>
      <c r="O97" s="155" t="s">
        <v>877</v>
      </c>
      <c r="P97" s="154" t="s">
        <v>874</v>
      </c>
      <c r="Q97" s="154" t="s">
        <v>875</v>
      </c>
      <c r="R97" s="542" t="s">
        <v>876</v>
      </c>
      <c r="S97" s="155" t="s">
        <v>877</v>
      </c>
    </row>
    <row r="98" spans="2:19" ht="29.25" customHeight="1" outlineLevel="1">
      <c r="B98" s="1206"/>
      <c r="C98" s="1155"/>
      <c r="D98" s="1207" t="s">
        <v>883</v>
      </c>
      <c r="E98" s="1215">
        <v>226</v>
      </c>
      <c r="F98" s="1207" t="s">
        <v>879</v>
      </c>
      <c r="G98" s="1211" t="s">
        <v>880</v>
      </c>
      <c r="H98" s="1217" t="s">
        <v>883</v>
      </c>
      <c r="I98" s="1219">
        <v>294</v>
      </c>
      <c r="J98" s="1217" t="s">
        <v>879</v>
      </c>
      <c r="K98" s="1213" t="s">
        <v>932</v>
      </c>
      <c r="L98" s="1217" t="s">
        <v>883</v>
      </c>
      <c r="M98" s="1219">
        <v>280</v>
      </c>
      <c r="N98" s="1217" t="s">
        <v>879</v>
      </c>
      <c r="O98" s="1213" t="s">
        <v>1019</v>
      </c>
      <c r="P98" s="1217"/>
      <c r="Q98" s="1217"/>
      <c r="R98" s="1217"/>
      <c r="S98" s="1213"/>
    </row>
    <row r="99" spans="2:19" ht="29.25" customHeight="1" outlineLevel="1">
      <c r="B99" s="1206"/>
      <c r="C99" s="1156"/>
      <c r="D99" s="1208"/>
      <c r="E99" s="1216"/>
      <c r="F99" s="1208"/>
      <c r="G99" s="1212"/>
      <c r="H99" s="1218"/>
      <c r="I99" s="1220"/>
      <c r="J99" s="1218"/>
      <c r="K99" s="1214"/>
      <c r="L99" s="1218"/>
      <c r="M99" s="1220"/>
      <c r="N99" s="1218"/>
      <c r="O99" s="1214"/>
      <c r="P99" s="1218"/>
      <c r="Q99" s="1218"/>
      <c r="R99" s="1218"/>
      <c r="S99" s="1214"/>
    </row>
    <row r="100" spans="2:3" ht="15.75" thickBot="1">
      <c r="B100" s="144"/>
      <c r="C100" s="144"/>
    </row>
    <row r="101" spans="2:19" ht="15.75" thickBot="1">
      <c r="B101" s="144"/>
      <c r="C101" s="144"/>
      <c r="D101" s="1139" t="s">
        <v>792</v>
      </c>
      <c r="E101" s="1140"/>
      <c r="F101" s="1140"/>
      <c r="G101" s="1141"/>
      <c r="H101" s="1182" t="s">
        <v>884</v>
      </c>
      <c r="I101" s="1183"/>
      <c r="J101" s="1183"/>
      <c r="K101" s="1184"/>
      <c r="L101" s="1182" t="s">
        <v>794</v>
      </c>
      <c r="M101" s="1183"/>
      <c r="N101" s="1183"/>
      <c r="O101" s="1184"/>
      <c r="P101" s="1182" t="s">
        <v>795</v>
      </c>
      <c r="Q101" s="1183"/>
      <c r="R101" s="1183"/>
      <c r="S101" s="1184"/>
    </row>
    <row r="102" spans="2:19" ht="33.75" customHeight="1">
      <c r="B102" s="1222" t="s">
        <v>885</v>
      </c>
      <c r="C102" s="1142" t="s">
        <v>886</v>
      </c>
      <c r="D102" s="535" t="s">
        <v>887</v>
      </c>
      <c r="E102" s="194" t="s">
        <v>888</v>
      </c>
      <c r="F102" s="1170" t="s">
        <v>889</v>
      </c>
      <c r="G102" s="1178"/>
      <c r="H102" s="535" t="s">
        <v>887</v>
      </c>
      <c r="I102" s="194" t="s">
        <v>888</v>
      </c>
      <c r="J102" s="1170" t="s">
        <v>889</v>
      </c>
      <c r="K102" s="1178"/>
      <c r="L102" s="535" t="s">
        <v>887</v>
      </c>
      <c r="M102" s="194" t="s">
        <v>888</v>
      </c>
      <c r="N102" s="1170" t="s">
        <v>889</v>
      </c>
      <c r="O102" s="1178"/>
      <c r="P102" s="535" t="s">
        <v>887</v>
      </c>
      <c r="Q102" s="194" t="s">
        <v>888</v>
      </c>
      <c r="R102" s="1170" t="s">
        <v>889</v>
      </c>
      <c r="S102" s="1178"/>
    </row>
    <row r="103" spans="2:19" ht="30" customHeight="1">
      <c r="B103" s="1223"/>
      <c r="C103" s="1144"/>
      <c r="D103" s="195">
        <v>0</v>
      </c>
      <c r="E103" s="196">
        <v>0</v>
      </c>
      <c r="F103" s="1193" t="s">
        <v>890</v>
      </c>
      <c r="G103" s="1195"/>
      <c r="H103" s="197">
        <v>260</v>
      </c>
      <c r="I103" s="198">
        <v>0.55</v>
      </c>
      <c r="J103" s="1225" t="s">
        <v>891</v>
      </c>
      <c r="K103" s="1226"/>
      <c r="L103" s="197">
        <v>208</v>
      </c>
      <c r="M103" s="198">
        <v>0.52</v>
      </c>
      <c r="N103" s="1225" t="s">
        <v>892</v>
      </c>
      <c r="O103" s="1226"/>
      <c r="P103" s="197"/>
      <c r="Q103" s="198"/>
      <c r="R103" s="1225"/>
      <c r="S103" s="1226"/>
    </row>
    <row r="104" spans="2:19" ht="32.25" customHeight="1">
      <c r="B104" s="1223"/>
      <c r="C104" s="1222" t="s">
        <v>893</v>
      </c>
      <c r="D104" s="199" t="s">
        <v>887</v>
      </c>
      <c r="E104" s="154" t="s">
        <v>888</v>
      </c>
      <c r="F104" s="154" t="s">
        <v>894</v>
      </c>
      <c r="G104" s="534" t="s">
        <v>895</v>
      </c>
      <c r="H104" s="199" t="s">
        <v>887</v>
      </c>
      <c r="I104" s="154" t="s">
        <v>888</v>
      </c>
      <c r="J104" s="154" t="s">
        <v>894</v>
      </c>
      <c r="K104" s="534" t="s">
        <v>895</v>
      </c>
      <c r="L104" s="199" t="s">
        <v>887</v>
      </c>
      <c r="M104" s="154" t="s">
        <v>888</v>
      </c>
      <c r="N104" s="154" t="s">
        <v>894</v>
      </c>
      <c r="O104" s="534" t="s">
        <v>895</v>
      </c>
      <c r="P104" s="199" t="s">
        <v>887</v>
      </c>
      <c r="Q104" s="154" t="s">
        <v>888</v>
      </c>
      <c r="R104" s="154" t="s">
        <v>894</v>
      </c>
      <c r="S104" s="534" t="s">
        <v>895</v>
      </c>
    </row>
    <row r="105" spans="2:19" ht="27.75" customHeight="1">
      <c r="B105" s="1223"/>
      <c r="C105" s="1223"/>
      <c r="D105" s="195">
        <v>0</v>
      </c>
      <c r="E105" s="171">
        <v>0</v>
      </c>
      <c r="F105" s="185" t="s">
        <v>896</v>
      </c>
      <c r="G105" s="192" t="s">
        <v>897</v>
      </c>
      <c r="H105" s="197">
        <v>180</v>
      </c>
      <c r="I105" s="173">
        <v>0.55</v>
      </c>
      <c r="J105" s="187" t="s">
        <v>898</v>
      </c>
      <c r="K105" s="193" t="s">
        <v>897</v>
      </c>
      <c r="L105" s="197">
        <v>144</v>
      </c>
      <c r="M105" s="173">
        <v>0.52</v>
      </c>
      <c r="N105" s="187" t="s">
        <v>898</v>
      </c>
      <c r="O105" s="193" t="s">
        <v>897</v>
      </c>
      <c r="P105" s="197"/>
      <c r="Q105" s="173"/>
      <c r="R105" s="187"/>
      <c r="S105" s="193"/>
    </row>
    <row r="106" spans="2:19" ht="27.75" customHeight="1" outlineLevel="1">
      <c r="B106" s="1223"/>
      <c r="C106" s="1223"/>
      <c r="D106" s="199" t="s">
        <v>887</v>
      </c>
      <c r="E106" s="154" t="s">
        <v>888</v>
      </c>
      <c r="F106" s="154" t="s">
        <v>894</v>
      </c>
      <c r="G106" s="534" t="s">
        <v>895</v>
      </c>
      <c r="H106" s="199" t="s">
        <v>887</v>
      </c>
      <c r="I106" s="154" t="s">
        <v>888</v>
      </c>
      <c r="J106" s="154" t="s">
        <v>894</v>
      </c>
      <c r="K106" s="534" t="s">
        <v>895</v>
      </c>
      <c r="L106" s="199" t="s">
        <v>887</v>
      </c>
      <c r="M106" s="154" t="s">
        <v>888</v>
      </c>
      <c r="N106" s="154" t="s">
        <v>894</v>
      </c>
      <c r="O106" s="534" t="s">
        <v>895</v>
      </c>
      <c r="P106" s="199" t="s">
        <v>887</v>
      </c>
      <c r="Q106" s="154" t="s">
        <v>888</v>
      </c>
      <c r="R106" s="154" t="s">
        <v>894</v>
      </c>
      <c r="S106" s="534" t="s">
        <v>895</v>
      </c>
    </row>
    <row r="107" spans="2:19" ht="27.75" customHeight="1" outlineLevel="1">
      <c r="B107" s="1223"/>
      <c r="C107" s="1223"/>
      <c r="D107" s="195">
        <v>0</v>
      </c>
      <c r="E107" s="171">
        <v>0</v>
      </c>
      <c r="F107" s="185" t="s">
        <v>896</v>
      </c>
      <c r="G107" s="192" t="s">
        <v>899</v>
      </c>
      <c r="H107" s="197">
        <v>160</v>
      </c>
      <c r="I107" s="173">
        <v>0.6</v>
      </c>
      <c r="J107" s="187" t="s">
        <v>900</v>
      </c>
      <c r="K107" s="193" t="s">
        <v>899</v>
      </c>
      <c r="L107" s="197">
        <v>128</v>
      </c>
      <c r="M107" s="173">
        <v>0.57</v>
      </c>
      <c r="N107" s="187" t="s">
        <v>900</v>
      </c>
      <c r="O107" s="193" t="s">
        <v>899</v>
      </c>
      <c r="P107" s="197"/>
      <c r="Q107" s="173"/>
      <c r="R107" s="187"/>
      <c r="S107" s="193"/>
    </row>
    <row r="108" spans="2:19" ht="27.75" customHeight="1" outlineLevel="1">
      <c r="B108" s="1223"/>
      <c r="C108" s="1223"/>
      <c r="D108" s="199" t="s">
        <v>887</v>
      </c>
      <c r="E108" s="154" t="s">
        <v>888</v>
      </c>
      <c r="F108" s="154" t="s">
        <v>894</v>
      </c>
      <c r="G108" s="534" t="s">
        <v>895</v>
      </c>
      <c r="H108" s="199" t="s">
        <v>887</v>
      </c>
      <c r="I108" s="154" t="s">
        <v>888</v>
      </c>
      <c r="J108" s="154" t="s">
        <v>894</v>
      </c>
      <c r="K108" s="534" t="s">
        <v>895</v>
      </c>
      <c r="L108" s="199" t="s">
        <v>887</v>
      </c>
      <c r="M108" s="154" t="s">
        <v>888</v>
      </c>
      <c r="N108" s="154" t="s">
        <v>894</v>
      </c>
      <c r="O108" s="534" t="s">
        <v>895</v>
      </c>
      <c r="P108" s="199" t="s">
        <v>887</v>
      </c>
      <c r="Q108" s="154" t="s">
        <v>888</v>
      </c>
      <c r="R108" s="154" t="s">
        <v>894</v>
      </c>
      <c r="S108" s="534" t="s">
        <v>895</v>
      </c>
    </row>
    <row r="109" spans="2:19" ht="27.75" customHeight="1" outlineLevel="1">
      <c r="B109" s="1223"/>
      <c r="C109" s="1223"/>
      <c r="D109" s="195">
        <v>0</v>
      </c>
      <c r="E109" s="171">
        <v>0</v>
      </c>
      <c r="F109" s="185" t="s">
        <v>896</v>
      </c>
      <c r="G109" s="192" t="s">
        <v>901</v>
      </c>
      <c r="H109" s="197">
        <v>40</v>
      </c>
      <c r="I109" s="173">
        <v>0.42</v>
      </c>
      <c r="J109" s="187" t="s">
        <v>902</v>
      </c>
      <c r="K109" s="193" t="s">
        <v>901</v>
      </c>
      <c r="L109" s="197">
        <v>32</v>
      </c>
      <c r="M109" s="173">
        <v>0.4</v>
      </c>
      <c r="N109" s="187" t="s">
        <v>902</v>
      </c>
      <c r="O109" s="193" t="s">
        <v>901</v>
      </c>
      <c r="P109" s="197"/>
      <c r="Q109" s="173"/>
      <c r="R109" s="187"/>
      <c r="S109" s="193"/>
    </row>
    <row r="110" spans="2:19" ht="27.75" customHeight="1" outlineLevel="1">
      <c r="B110" s="1223"/>
      <c r="C110" s="1223"/>
      <c r="D110" s="199" t="s">
        <v>887</v>
      </c>
      <c r="E110" s="154" t="s">
        <v>888</v>
      </c>
      <c r="F110" s="154" t="s">
        <v>894</v>
      </c>
      <c r="G110" s="534" t="s">
        <v>895</v>
      </c>
      <c r="H110" s="199" t="s">
        <v>887</v>
      </c>
      <c r="I110" s="154" t="s">
        <v>888</v>
      </c>
      <c r="J110" s="154" t="s">
        <v>894</v>
      </c>
      <c r="K110" s="534" t="s">
        <v>895</v>
      </c>
      <c r="L110" s="199" t="s">
        <v>887</v>
      </c>
      <c r="M110" s="154" t="s">
        <v>888</v>
      </c>
      <c r="N110" s="154" t="s">
        <v>894</v>
      </c>
      <c r="O110" s="534" t="s">
        <v>895</v>
      </c>
      <c r="P110" s="199" t="s">
        <v>887</v>
      </c>
      <c r="Q110" s="154" t="s">
        <v>888</v>
      </c>
      <c r="R110" s="154" t="s">
        <v>894</v>
      </c>
      <c r="S110" s="534" t="s">
        <v>895</v>
      </c>
    </row>
    <row r="111" spans="2:19" ht="27.75" customHeight="1" outlineLevel="1">
      <c r="B111" s="1224"/>
      <c r="C111" s="1224"/>
      <c r="D111" s="195">
        <v>0</v>
      </c>
      <c r="E111" s="171">
        <v>0</v>
      </c>
      <c r="F111" s="185" t="s">
        <v>896</v>
      </c>
      <c r="G111" s="192" t="s">
        <v>903</v>
      </c>
      <c r="H111" s="197">
        <v>35</v>
      </c>
      <c r="I111" s="173">
        <v>0.5</v>
      </c>
      <c r="J111" s="187" t="s">
        <v>900</v>
      </c>
      <c r="K111" s="193" t="s">
        <v>903</v>
      </c>
      <c r="L111" s="197">
        <v>28</v>
      </c>
      <c r="M111" s="173">
        <v>0.45</v>
      </c>
      <c r="N111" s="187" t="s">
        <v>900</v>
      </c>
      <c r="O111" s="193" t="s">
        <v>903</v>
      </c>
      <c r="P111" s="197"/>
      <c r="Q111" s="173"/>
      <c r="R111" s="187"/>
      <c r="S111" s="193"/>
    </row>
    <row r="112" spans="2:19" ht="26.25" customHeight="1">
      <c r="B112" s="1229" t="s">
        <v>904</v>
      </c>
      <c r="C112" s="1232" t="s">
        <v>905</v>
      </c>
      <c r="D112" s="200" t="s">
        <v>906</v>
      </c>
      <c r="E112" s="200" t="s">
        <v>907</v>
      </c>
      <c r="F112" s="200" t="s">
        <v>790</v>
      </c>
      <c r="G112" s="201" t="s">
        <v>908</v>
      </c>
      <c r="H112" s="202" t="s">
        <v>906</v>
      </c>
      <c r="I112" s="200" t="s">
        <v>907</v>
      </c>
      <c r="J112" s="200" t="s">
        <v>790</v>
      </c>
      <c r="K112" s="201" t="s">
        <v>908</v>
      </c>
      <c r="L112" s="200" t="s">
        <v>906</v>
      </c>
      <c r="M112" s="200" t="s">
        <v>907</v>
      </c>
      <c r="N112" s="200" t="s">
        <v>790</v>
      </c>
      <c r="O112" s="201" t="s">
        <v>908</v>
      </c>
      <c r="P112" s="200" t="s">
        <v>906</v>
      </c>
      <c r="Q112" s="200" t="s">
        <v>907</v>
      </c>
      <c r="R112" s="200" t="s">
        <v>790</v>
      </c>
      <c r="S112" s="201" t="s">
        <v>908</v>
      </c>
    </row>
    <row r="113" spans="2:19" ht="32.25" customHeight="1">
      <c r="B113" s="1230"/>
      <c r="C113" s="1233"/>
      <c r="D113" s="170">
        <v>0</v>
      </c>
      <c r="E113" s="170" t="s">
        <v>909</v>
      </c>
      <c r="F113" s="170" t="s">
        <v>852</v>
      </c>
      <c r="G113" s="170" t="s">
        <v>910</v>
      </c>
      <c r="H113" s="540">
        <v>5</v>
      </c>
      <c r="I113" s="172" t="s">
        <v>909</v>
      </c>
      <c r="J113" s="172" t="s">
        <v>852</v>
      </c>
      <c r="K113" s="189" t="s">
        <v>910</v>
      </c>
      <c r="L113" s="172">
        <v>5</v>
      </c>
      <c r="M113" s="172" t="s">
        <v>909</v>
      </c>
      <c r="N113" s="172" t="s">
        <v>852</v>
      </c>
      <c r="O113" s="189" t="s">
        <v>910</v>
      </c>
      <c r="P113" s="172"/>
      <c r="Q113" s="172"/>
      <c r="R113" s="172"/>
      <c r="S113" s="189"/>
    </row>
    <row r="114" spans="2:19" ht="32.25" customHeight="1">
      <c r="B114" s="1230"/>
      <c r="C114" s="1229" t="s">
        <v>911</v>
      </c>
      <c r="D114" s="154" t="s">
        <v>912</v>
      </c>
      <c r="E114" s="1168" t="s">
        <v>913</v>
      </c>
      <c r="F114" s="1205"/>
      <c r="G114" s="155" t="s">
        <v>914</v>
      </c>
      <c r="H114" s="154" t="s">
        <v>912</v>
      </c>
      <c r="I114" s="1168" t="s">
        <v>913</v>
      </c>
      <c r="J114" s="1205"/>
      <c r="K114" s="155" t="s">
        <v>914</v>
      </c>
      <c r="L114" s="154" t="s">
        <v>912</v>
      </c>
      <c r="M114" s="1168" t="s">
        <v>913</v>
      </c>
      <c r="N114" s="1205"/>
      <c r="O114" s="155" t="s">
        <v>914</v>
      </c>
      <c r="P114" s="154" t="s">
        <v>912</v>
      </c>
      <c r="Q114" s="154" t="s">
        <v>913</v>
      </c>
      <c r="R114" s="1168" t="s">
        <v>913</v>
      </c>
      <c r="S114" s="1205"/>
    </row>
    <row r="115" spans="2:19" ht="23.25" customHeight="1">
      <c r="B115" s="1230"/>
      <c r="C115" s="1230"/>
      <c r="D115" s="203">
        <v>0</v>
      </c>
      <c r="E115" s="1234" t="s">
        <v>897</v>
      </c>
      <c r="F115" s="1235"/>
      <c r="G115" s="158">
        <v>0</v>
      </c>
      <c r="H115" s="204">
        <v>180</v>
      </c>
      <c r="I115" s="1227" t="s">
        <v>897</v>
      </c>
      <c r="J115" s="1228"/>
      <c r="K115" s="180">
        <v>800</v>
      </c>
      <c r="L115" s="204">
        <v>117</v>
      </c>
      <c r="M115" s="1227" t="s">
        <v>897</v>
      </c>
      <c r="N115" s="1228"/>
      <c r="O115" s="161">
        <v>400</v>
      </c>
      <c r="P115" s="204"/>
      <c r="Q115" s="159"/>
      <c r="R115" s="1227"/>
      <c r="S115" s="1228"/>
    </row>
    <row r="116" spans="2:19" ht="23.25" customHeight="1" outlineLevel="1">
      <c r="B116" s="1230"/>
      <c r="C116" s="1230"/>
      <c r="D116" s="154" t="s">
        <v>912</v>
      </c>
      <c r="E116" s="1168" t="s">
        <v>913</v>
      </c>
      <c r="F116" s="1205"/>
      <c r="G116" s="155" t="s">
        <v>914</v>
      </c>
      <c r="H116" s="154" t="s">
        <v>912</v>
      </c>
      <c r="I116" s="1168" t="s">
        <v>913</v>
      </c>
      <c r="J116" s="1205"/>
      <c r="K116" s="155" t="s">
        <v>914</v>
      </c>
      <c r="L116" s="154" t="s">
        <v>912</v>
      </c>
      <c r="M116" s="1168" t="s">
        <v>913</v>
      </c>
      <c r="N116" s="1205"/>
      <c r="O116" s="155" t="s">
        <v>914</v>
      </c>
      <c r="P116" s="154" t="s">
        <v>912</v>
      </c>
      <c r="Q116" s="154" t="s">
        <v>913</v>
      </c>
      <c r="R116" s="1168" t="s">
        <v>913</v>
      </c>
      <c r="S116" s="1205"/>
    </row>
    <row r="117" spans="2:19" ht="23.25" customHeight="1" outlineLevel="1">
      <c r="B117" s="1230"/>
      <c r="C117" s="1230"/>
      <c r="D117" s="203">
        <v>0</v>
      </c>
      <c r="E117" s="1234" t="s">
        <v>899</v>
      </c>
      <c r="F117" s="1235"/>
      <c r="G117" s="158">
        <v>0</v>
      </c>
      <c r="H117" s="204">
        <v>160</v>
      </c>
      <c r="I117" s="1227" t="s">
        <v>899</v>
      </c>
      <c r="J117" s="1228"/>
      <c r="K117" s="161">
        <v>500</v>
      </c>
      <c r="L117" s="204">
        <v>104</v>
      </c>
      <c r="M117" s="1227" t="s">
        <v>899</v>
      </c>
      <c r="N117" s="1228"/>
      <c r="O117" s="161">
        <v>250</v>
      </c>
      <c r="P117" s="204"/>
      <c r="Q117" s="159"/>
      <c r="R117" s="1227"/>
      <c r="S117" s="1228"/>
    </row>
    <row r="118" spans="2:19" ht="23.25" customHeight="1" outlineLevel="1">
      <c r="B118" s="1230"/>
      <c r="C118" s="1230"/>
      <c r="D118" s="154" t="s">
        <v>912</v>
      </c>
      <c r="E118" s="1168" t="s">
        <v>913</v>
      </c>
      <c r="F118" s="1205"/>
      <c r="G118" s="155" t="s">
        <v>914</v>
      </c>
      <c r="H118" s="154" t="s">
        <v>912</v>
      </c>
      <c r="I118" s="1168" t="s">
        <v>913</v>
      </c>
      <c r="J118" s="1205"/>
      <c r="K118" s="155" t="s">
        <v>914</v>
      </c>
      <c r="L118" s="154" t="s">
        <v>912</v>
      </c>
      <c r="M118" s="1168" t="s">
        <v>913</v>
      </c>
      <c r="N118" s="1205"/>
      <c r="O118" s="155" t="s">
        <v>914</v>
      </c>
      <c r="P118" s="154" t="s">
        <v>912</v>
      </c>
      <c r="Q118" s="154" t="s">
        <v>913</v>
      </c>
      <c r="R118" s="1168" t="s">
        <v>913</v>
      </c>
      <c r="S118" s="1205"/>
    </row>
    <row r="119" spans="2:19" ht="23.25" customHeight="1" outlineLevel="1">
      <c r="B119" s="1230"/>
      <c r="C119" s="1230"/>
      <c r="D119" s="203">
        <v>0</v>
      </c>
      <c r="E119" s="1234" t="s">
        <v>901</v>
      </c>
      <c r="F119" s="1235"/>
      <c r="G119" s="158">
        <v>0</v>
      </c>
      <c r="H119" s="204">
        <v>40</v>
      </c>
      <c r="I119" s="1227" t="s">
        <v>901</v>
      </c>
      <c r="J119" s="1228"/>
      <c r="K119" s="161">
        <v>250</v>
      </c>
      <c r="L119" s="204">
        <v>26</v>
      </c>
      <c r="M119" s="1227" t="s">
        <v>901</v>
      </c>
      <c r="N119" s="1228"/>
      <c r="O119" s="161">
        <v>210</v>
      </c>
      <c r="P119" s="204"/>
      <c r="Q119" s="159"/>
      <c r="R119" s="1227"/>
      <c r="S119" s="1228"/>
    </row>
    <row r="120" spans="2:19" ht="23.25" customHeight="1" outlineLevel="1">
      <c r="B120" s="1230"/>
      <c r="C120" s="1230"/>
      <c r="D120" s="154" t="s">
        <v>912</v>
      </c>
      <c r="E120" s="1168" t="s">
        <v>913</v>
      </c>
      <c r="F120" s="1205"/>
      <c r="G120" s="155" t="s">
        <v>914</v>
      </c>
      <c r="H120" s="154" t="s">
        <v>912</v>
      </c>
      <c r="I120" s="1168" t="s">
        <v>913</v>
      </c>
      <c r="J120" s="1205"/>
      <c r="K120" s="155" t="s">
        <v>914</v>
      </c>
      <c r="L120" s="154" t="s">
        <v>912</v>
      </c>
      <c r="M120" s="1168" t="s">
        <v>913</v>
      </c>
      <c r="N120" s="1205"/>
      <c r="O120" s="155" t="s">
        <v>914</v>
      </c>
      <c r="P120" s="154" t="s">
        <v>912</v>
      </c>
      <c r="Q120" s="154" t="s">
        <v>913</v>
      </c>
      <c r="R120" s="1168" t="s">
        <v>913</v>
      </c>
      <c r="S120" s="1205"/>
    </row>
    <row r="121" spans="2:19" ht="23.25" customHeight="1" outlineLevel="1">
      <c r="B121" s="1231"/>
      <c r="C121" s="1231"/>
      <c r="D121" s="203">
        <v>0</v>
      </c>
      <c r="E121" s="1234" t="s">
        <v>903</v>
      </c>
      <c r="F121" s="1235"/>
      <c r="G121" s="158">
        <v>0</v>
      </c>
      <c r="H121" s="204">
        <v>35</v>
      </c>
      <c r="I121" s="1227" t="s">
        <v>903</v>
      </c>
      <c r="J121" s="1228"/>
      <c r="K121" s="161">
        <v>180</v>
      </c>
      <c r="L121" s="204">
        <v>22</v>
      </c>
      <c r="M121" s="1227" t="s">
        <v>903</v>
      </c>
      <c r="N121" s="1228"/>
      <c r="O121" s="161">
        <v>146</v>
      </c>
      <c r="P121" s="204"/>
      <c r="Q121" s="159"/>
      <c r="R121" s="1227"/>
      <c r="S121" s="1228"/>
    </row>
    <row r="122" spans="2:3" ht="15.75" thickBot="1">
      <c r="B122" s="144"/>
      <c r="C122" s="144"/>
    </row>
    <row r="123" spans="2:19" ht="15.75" thickBot="1">
      <c r="B123" s="144"/>
      <c r="C123" s="144"/>
      <c r="D123" s="1139" t="s">
        <v>792</v>
      </c>
      <c r="E123" s="1140"/>
      <c r="F123" s="1140"/>
      <c r="G123" s="1141"/>
      <c r="H123" s="1139" t="s">
        <v>793</v>
      </c>
      <c r="I123" s="1140"/>
      <c r="J123" s="1140"/>
      <c r="K123" s="1141"/>
      <c r="L123" s="1140" t="s">
        <v>794</v>
      </c>
      <c r="M123" s="1140"/>
      <c r="N123" s="1140"/>
      <c r="O123" s="1140"/>
      <c r="P123" s="1139" t="s">
        <v>795</v>
      </c>
      <c r="Q123" s="1140"/>
      <c r="R123" s="1140"/>
      <c r="S123" s="1141"/>
    </row>
    <row r="124" spans="2:19" ht="15">
      <c r="B124" s="1142" t="s">
        <v>915</v>
      </c>
      <c r="C124" s="1142" t="s">
        <v>916</v>
      </c>
      <c r="D124" s="1170" t="s">
        <v>917</v>
      </c>
      <c r="E124" s="1176"/>
      <c r="F124" s="1176"/>
      <c r="G124" s="1178"/>
      <c r="H124" s="1170" t="s">
        <v>917</v>
      </c>
      <c r="I124" s="1176"/>
      <c r="J124" s="1176"/>
      <c r="K124" s="1178"/>
      <c r="L124" s="1170" t="s">
        <v>917</v>
      </c>
      <c r="M124" s="1176"/>
      <c r="N124" s="1176"/>
      <c r="O124" s="1178"/>
      <c r="P124" s="1170" t="s">
        <v>917</v>
      </c>
      <c r="Q124" s="1176"/>
      <c r="R124" s="1176"/>
      <c r="S124" s="1178"/>
    </row>
    <row r="125" spans="2:19" ht="45" customHeight="1">
      <c r="B125" s="1144"/>
      <c r="C125" s="1144"/>
      <c r="D125" s="1243" t="s">
        <v>918</v>
      </c>
      <c r="E125" s="1244"/>
      <c r="F125" s="1244"/>
      <c r="G125" s="1245"/>
      <c r="H125" s="1246" t="s">
        <v>919</v>
      </c>
      <c r="I125" s="1247"/>
      <c r="J125" s="1247"/>
      <c r="K125" s="1248"/>
      <c r="L125" s="1246" t="s">
        <v>919</v>
      </c>
      <c r="M125" s="1247"/>
      <c r="N125" s="1247"/>
      <c r="O125" s="1248"/>
      <c r="P125" s="1246"/>
      <c r="Q125" s="1247"/>
      <c r="R125" s="1247"/>
      <c r="S125" s="1248"/>
    </row>
    <row r="126" spans="2:19" ht="32.25" customHeight="1">
      <c r="B126" s="1154" t="s">
        <v>920</v>
      </c>
      <c r="C126" s="1154" t="s">
        <v>921</v>
      </c>
      <c r="D126" s="200" t="s">
        <v>922</v>
      </c>
      <c r="E126" s="533" t="s">
        <v>790</v>
      </c>
      <c r="F126" s="154" t="s">
        <v>812</v>
      </c>
      <c r="G126" s="155" t="s">
        <v>832</v>
      </c>
      <c r="H126" s="200" t="s">
        <v>922</v>
      </c>
      <c r="I126" s="533" t="s">
        <v>790</v>
      </c>
      <c r="J126" s="154" t="s">
        <v>812</v>
      </c>
      <c r="K126" s="155" t="s">
        <v>832</v>
      </c>
      <c r="L126" s="200" t="s">
        <v>922</v>
      </c>
      <c r="M126" s="533" t="s">
        <v>790</v>
      </c>
      <c r="N126" s="154" t="s">
        <v>812</v>
      </c>
      <c r="O126" s="155" t="s">
        <v>832</v>
      </c>
      <c r="P126" s="200" t="s">
        <v>922</v>
      </c>
      <c r="Q126" s="533" t="s">
        <v>790</v>
      </c>
      <c r="R126" s="154" t="s">
        <v>812</v>
      </c>
      <c r="S126" s="155" t="s">
        <v>832</v>
      </c>
    </row>
    <row r="127" spans="2:19" ht="23.25" customHeight="1">
      <c r="B127" s="1155"/>
      <c r="C127" s="1156"/>
      <c r="D127" s="170">
        <v>1</v>
      </c>
      <c r="E127" s="205" t="s">
        <v>852</v>
      </c>
      <c r="F127" s="157" t="s">
        <v>923</v>
      </c>
      <c r="G127" s="188" t="s">
        <v>924</v>
      </c>
      <c r="H127" s="172">
        <v>18</v>
      </c>
      <c r="I127" s="215" t="s">
        <v>852</v>
      </c>
      <c r="J127" s="172" t="s">
        <v>923</v>
      </c>
      <c r="K127" s="536"/>
      <c r="L127" s="172">
        <v>10</v>
      </c>
      <c r="M127" s="215" t="s">
        <v>852</v>
      </c>
      <c r="N127" s="172" t="s">
        <v>923</v>
      </c>
      <c r="O127" s="536"/>
      <c r="P127" s="172"/>
      <c r="Q127" s="215"/>
      <c r="R127" s="172"/>
      <c r="S127" s="536"/>
    </row>
    <row r="128" spans="2:19" ht="29.25" customHeight="1">
      <c r="B128" s="1155"/>
      <c r="C128" s="1154" t="s">
        <v>925</v>
      </c>
      <c r="D128" s="154" t="s">
        <v>926</v>
      </c>
      <c r="E128" s="1168" t="s">
        <v>927</v>
      </c>
      <c r="F128" s="1205"/>
      <c r="G128" s="155" t="s">
        <v>928</v>
      </c>
      <c r="H128" s="154" t="s">
        <v>926</v>
      </c>
      <c r="I128" s="1168" t="s">
        <v>927</v>
      </c>
      <c r="J128" s="1205"/>
      <c r="K128" s="155" t="s">
        <v>928</v>
      </c>
      <c r="L128" s="154" t="s">
        <v>926</v>
      </c>
      <c r="M128" s="1168" t="s">
        <v>927</v>
      </c>
      <c r="N128" s="1205"/>
      <c r="O128" s="155" t="s">
        <v>928</v>
      </c>
      <c r="P128" s="154" t="s">
        <v>926</v>
      </c>
      <c r="Q128" s="1168" t="s">
        <v>927</v>
      </c>
      <c r="R128" s="1205"/>
      <c r="S128" s="155" t="s">
        <v>928</v>
      </c>
    </row>
    <row r="129" spans="2:19" ht="39" customHeight="1">
      <c r="B129" s="1156"/>
      <c r="C129" s="1156"/>
      <c r="D129" s="203">
        <v>0</v>
      </c>
      <c r="E129" s="1234" t="s">
        <v>929</v>
      </c>
      <c r="F129" s="1235"/>
      <c r="G129" s="158" t="s">
        <v>870</v>
      </c>
      <c r="H129" s="204">
        <v>2</v>
      </c>
      <c r="I129" s="1227" t="s">
        <v>930</v>
      </c>
      <c r="J129" s="1228"/>
      <c r="K129" s="161" t="s">
        <v>931</v>
      </c>
      <c r="L129" s="204">
        <v>2</v>
      </c>
      <c r="M129" s="1227" t="s">
        <v>930</v>
      </c>
      <c r="N129" s="1228"/>
      <c r="O129" s="161" t="s">
        <v>932</v>
      </c>
      <c r="P129" s="204"/>
      <c r="Q129" s="1227"/>
      <c r="R129" s="1228"/>
      <c r="S129" s="161"/>
    </row>
    <row r="133" ht="15" hidden="1"/>
    <row r="134" ht="15" hidden="1"/>
    <row r="135" ht="15" hidden="1">
      <c r="D135" s="125" t="s">
        <v>933</v>
      </c>
    </row>
    <row r="136" spans="4:9" ht="15" hidden="1">
      <c r="D136" s="125" t="s">
        <v>934</v>
      </c>
      <c r="E136" s="125" t="s">
        <v>935</v>
      </c>
      <c r="F136" s="125" t="s">
        <v>936</v>
      </c>
      <c r="H136" s="125" t="s">
        <v>937</v>
      </c>
      <c r="I136" s="125" t="s">
        <v>938</v>
      </c>
    </row>
    <row r="137" spans="4:9" ht="15" hidden="1">
      <c r="D137" s="125" t="s">
        <v>939</v>
      </c>
      <c r="E137" s="125" t="s">
        <v>940</v>
      </c>
      <c r="F137" s="125" t="s">
        <v>941</v>
      </c>
      <c r="H137" s="125" t="s">
        <v>942</v>
      </c>
      <c r="I137" s="125" t="s">
        <v>930</v>
      </c>
    </row>
    <row r="138" spans="4:9" ht="15" hidden="1">
      <c r="D138" s="125" t="s">
        <v>943</v>
      </c>
      <c r="E138" s="125" t="s">
        <v>944</v>
      </c>
      <c r="F138" s="125" t="s">
        <v>871</v>
      </c>
      <c r="H138" s="125" t="s">
        <v>945</v>
      </c>
      <c r="I138" s="125" t="s">
        <v>946</v>
      </c>
    </row>
    <row r="139" spans="4:11" ht="15" hidden="1">
      <c r="D139" s="125" t="s">
        <v>947</v>
      </c>
      <c r="F139" s="125" t="s">
        <v>948</v>
      </c>
      <c r="G139" s="125" t="s">
        <v>949</v>
      </c>
      <c r="H139" s="125" t="s">
        <v>950</v>
      </c>
      <c r="I139" s="125" t="s">
        <v>951</v>
      </c>
      <c r="K139" s="125" t="s">
        <v>952</v>
      </c>
    </row>
    <row r="140" spans="4:12" ht="15" hidden="1">
      <c r="D140" s="125" t="s">
        <v>953</v>
      </c>
      <c r="F140" s="125" t="s">
        <v>954</v>
      </c>
      <c r="G140" s="125" t="s">
        <v>955</v>
      </c>
      <c r="H140" s="125" t="s">
        <v>956</v>
      </c>
      <c r="I140" s="125" t="s">
        <v>929</v>
      </c>
      <c r="K140" s="125" t="s">
        <v>897</v>
      </c>
      <c r="L140" s="125" t="s">
        <v>957</v>
      </c>
    </row>
    <row r="141" spans="4:12" ht="15" hidden="1">
      <c r="D141" s="125" t="s">
        <v>958</v>
      </c>
      <c r="E141" s="206" t="s">
        <v>959</v>
      </c>
      <c r="G141" s="125" t="s">
        <v>960</v>
      </c>
      <c r="H141" s="125" t="s">
        <v>961</v>
      </c>
      <c r="K141" s="125" t="s">
        <v>861</v>
      </c>
      <c r="L141" s="125" t="s">
        <v>962</v>
      </c>
    </row>
    <row r="142" spans="4:12" ht="15" hidden="1">
      <c r="D142" s="125" t="s">
        <v>963</v>
      </c>
      <c r="E142" s="207" t="s">
        <v>964</v>
      </c>
      <c r="K142" s="125" t="s">
        <v>965</v>
      </c>
      <c r="L142" s="125" t="s">
        <v>966</v>
      </c>
    </row>
    <row r="143" spans="5:12" ht="15" hidden="1">
      <c r="E143" s="208" t="s">
        <v>967</v>
      </c>
      <c r="H143" s="125" t="s">
        <v>968</v>
      </c>
      <c r="K143" s="125" t="s">
        <v>969</v>
      </c>
      <c r="L143" s="125" t="s">
        <v>970</v>
      </c>
    </row>
    <row r="144" spans="8:12" ht="15" hidden="1">
      <c r="H144" s="125" t="s">
        <v>919</v>
      </c>
      <c r="K144" s="125" t="s">
        <v>971</v>
      </c>
      <c r="L144" s="125" t="s">
        <v>972</v>
      </c>
    </row>
    <row r="145" spans="8:12" ht="15" hidden="1">
      <c r="H145" s="125" t="s">
        <v>918</v>
      </c>
      <c r="K145" s="125" t="s">
        <v>973</v>
      </c>
      <c r="L145" s="125" t="s">
        <v>974</v>
      </c>
    </row>
    <row r="146" spans="2:12" ht="15" hidden="1">
      <c r="B146" s="125" t="s">
        <v>975</v>
      </c>
      <c r="C146" s="125" t="s">
        <v>976</v>
      </c>
      <c r="D146" s="125" t="s">
        <v>975</v>
      </c>
      <c r="G146" s="125" t="s">
        <v>866</v>
      </c>
      <c r="H146" s="125" t="s">
        <v>977</v>
      </c>
      <c r="J146" s="125" t="s">
        <v>392</v>
      </c>
      <c r="K146" s="125" t="s">
        <v>901</v>
      </c>
      <c r="L146" s="125" t="s">
        <v>909</v>
      </c>
    </row>
    <row r="147" spans="2:11" ht="15" hidden="1">
      <c r="B147" s="125">
        <v>1</v>
      </c>
      <c r="C147" s="125" t="s">
        <v>978</v>
      </c>
      <c r="D147" s="125" t="s">
        <v>979</v>
      </c>
      <c r="E147" s="125" t="s">
        <v>832</v>
      </c>
      <c r="F147" s="125" t="s">
        <v>18</v>
      </c>
      <c r="G147" s="125" t="s">
        <v>980</v>
      </c>
      <c r="H147" s="125" t="s">
        <v>981</v>
      </c>
      <c r="J147" s="125" t="s">
        <v>861</v>
      </c>
      <c r="K147" s="125" t="s">
        <v>903</v>
      </c>
    </row>
    <row r="148" spans="2:11" ht="15" hidden="1">
      <c r="B148" s="125">
        <v>2</v>
      </c>
      <c r="C148" s="125" t="s">
        <v>982</v>
      </c>
      <c r="D148" s="125" t="s">
        <v>833</v>
      </c>
      <c r="E148" s="125" t="s">
        <v>812</v>
      </c>
      <c r="F148" s="125" t="s">
        <v>27</v>
      </c>
      <c r="G148" s="125" t="s">
        <v>983</v>
      </c>
      <c r="J148" s="125" t="s">
        <v>984</v>
      </c>
      <c r="K148" s="125" t="s">
        <v>899</v>
      </c>
    </row>
    <row r="149" spans="2:11" ht="15" hidden="1">
      <c r="B149" s="125">
        <v>3</v>
      </c>
      <c r="C149" s="125" t="s">
        <v>985</v>
      </c>
      <c r="D149" s="125" t="s">
        <v>986</v>
      </c>
      <c r="E149" s="125" t="s">
        <v>790</v>
      </c>
      <c r="G149" s="125" t="s">
        <v>923</v>
      </c>
      <c r="J149" s="125" t="s">
        <v>824</v>
      </c>
      <c r="K149" s="125" t="s">
        <v>987</v>
      </c>
    </row>
    <row r="150" spans="2:11" ht="15" hidden="1">
      <c r="B150" s="125">
        <v>4</v>
      </c>
      <c r="C150" s="125" t="s">
        <v>981</v>
      </c>
      <c r="H150" s="125" t="s">
        <v>988</v>
      </c>
      <c r="I150" s="125" t="s">
        <v>989</v>
      </c>
      <c r="J150" s="125" t="s">
        <v>990</v>
      </c>
      <c r="K150" s="125" t="s">
        <v>991</v>
      </c>
    </row>
    <row r="151" spans="4:11" ht="15" hidden="1">
      <c r="D151" s="125" t="s">
        <v>923</v>
      </c>
      <c r="H151" s="125" t="s">
        <v>891</v>
      </c>
      <c r="I151" s="125" t="s">
        <v>992</v>
      </c>
      <c r="J151" s="125" t="s">
        <v>993</v>
      </c>
      <c r="K151" s="125" t="s">
        <v>994</v>
      </c>
    </row>
    <row r="152" spans="4:11" ht="15" hidden="1">
      <c r="D152" s="125" t="s">
        <v>995</v>
      </c>
      <c r="H152" s="125" t="s">
        <v>892</v>
      </c>
      <c r="I152" s="125" t="s">
        <v>996</v>
      </c>
      <c r="J152" s="125" t="s">
        <v>997</v>
      </c>
      <c r="K152" s="125" t="s">
        <v>998</v>
      </c>
    </row>
    <row r="153" spans="4:11" ht="15" hidden="1">
      <c r="D153" s="125" t="s">
        <v>835</v>
      </c>
      <c r="H153" s="125" t="s">
        <v>999</v>
      </c>
      <c r="J153" s="125" t="s">
        <v>791</v>
      </c>
      <c r="K153" s="125" t="s">
        <v>1000</v>
      </c>
    </row>
    <row r="154" spans="8:10" ht="15" hidden="1">
      <c r="H154" s="125" t="s">
        <v>890</v>
      </c>
      <c r="J154" s="125" t="s">
        <v>852</v>
      </c>
    </row>
    <row r="155" spans="4:11" ht="60" hidden="1">
      <c r="D155" s="209" t="s">
        <v>1001</v>
      </c>
      <c r="E155" s="125" t="s">
        <v>1002</v>
      </c>
      <c r="F155" s="125" t="s">
        <v>826</v>
      </c>
      <c r="G155" s="125" t="s">
        <v>845</v>
      </c>
      <c r="H155" s="125" t="s">
        <v>854</v>
      </c>
      <c r="I155" s="125" t="s">
        <v>860</v>
      </c>
      <c r="J155" s="125" t="s">
        <v>1003</v>
      </c>
      <c r="K155" s="125" t="s">
        <v>932</v>
      </c>
    </row>
    <row r="156" spans="2:11" ht="75" hidden="1">
      <c r="B156" s="125" t="s">
        <v>789</v>
      </c>
      <c r="C156" s="125" t="s">
        <v>1004</v>
      </c>
      <c r="D156" s="209" t="s">
        <v>1005</v>
      </c>
      <c r="E156" s="125" t="s">
        <v>1006</v>
      </c>
      <c r="F156" s="125" t="s">
        <v>827</v>
      </c>
      <c r="G156" s="125" t="s">
        <v>1007</v>
      </c>
      <c r="H156" s="125" t="s">
        <v>1008</v>
      </c>
      <c r="I156" s="125" t="s">
        <v>1009</v>
      </c>
      <c r="J156" s="125" t="s">
        <v>1010</v>
      </c>
      <c r="K156" s="125" t="s">
        <v>931</v>
      </c>
    </row>
    <row r="157" spans="2:11" ht="45" hidden="1">
      <c r="B157" s="125" t="s">
        <v>1011</v>
      </c>
      <c r="C157" s="125" t="s">
        <v>1012</v>
      </c>
      <c r="D157" s="209" t="s">
        <v>1013</v>
      </c>
      <c r="E157" s="125" t="s">
        <v>1014</v>
      </c>
      <c r="F157" s="125" t="s">
        <v>1015</v>
      </c>
      <c r="G157" s="125" t="s">
        <v>846</v>
      </c>
      <c r="H157" s="125" t="s">
        <v>1016</v>
      </c>
      <c r="I157" s="125" t="s">
        <v>1017</v>
      </c>
      <c r="J157" s="125" t="s">
        <v>1018</v>
      </c>
      <c r="K157" s="125" t="s">
        <v>1019</v>
      </c>
    </row>
    <row r="158" spans="2:11" ht="15" hidden="1">
      <c r="B158" s="125" t="s">
        <v>1020</v>
      </c>
      <c r="C158" s="125" t="s">
        <v>33</v>
      </c>
      <c r="F158" s="125" t="s">
        <v>825</v>
      </c>
      <c r="G158" s="125" t="s">
        <v>844</v>
      </c>
      <c r="H158" s="125" t="s">
        <v>1021</v>
      </c>
      <c r="I158" s="125" t="s">
        <v>1022</v>
      </c>
      <c r="J158" s="125" t="s">
        <v>1023</v>
      </c>
      <c r="K158" s="125" t="s">
        <v>880</v>
      </c>
    </row>
    <row r="159" spans="2:11" ht="15" hidden="1">
      <c r="B159" s="125" t="s">
        <v>1024</v>
      </c>
      <c r="G159" s="125" t="s">
        <v>1025</v>
      </c>
      <c r="H159" s="125" t="s">
        <v>853</v>
      </c>
      <c r="I159" s="125" t="s">
        <v>859</v>
      </c>
      <c r="J159" s="125" t="s">
        <v>1026</v>
      </c>
      <c r="K159" s="125" t="s">
        <v>870</v>
      </c>
    </row>
    <row r="160" spans="3:10" ht="15" hidden="1">
      <c r="C160" s="125" t="s">
        <v>1027</v>
      </c>
      <c r="J160" s="125" t="s">
        <v>1028</v>
      </c>
    </row>
    <row r="161" spans="3:10" ht="15" hidden="1">
      <c r="C161" s="125" t="s">
        <v>879</v>
      </c>
      <c r="I161" s="125" t="s">
        <v>1029</v>
      </c>
      <c r="J161" s="125" t="s">
        <v>1030</v>
      </c>
    </row>
    <row r="162" spans="2:10" ht="15" hidden="1">
      <c r="B162" s="216" t="s">
        <v>1031</v>
      </c>
      <c r="C162" s="125" t="s">
        <v>1032</v>
      </c>
      <c r="I162" s="125" t="s">
        <v>1033</v>
      </c>
      <c r="J162" s="125" t="s">
        <v>1034</v>
      </c>
    </row>
    <row r="163" spans="2:10" ht="15" hidden="1">
      <c r="B163" s="216" t="s">
        <v>42</v>
      </c>
      <c r="C163" s="125" t="s">
        <v>1035</v>
      </c>
      <c r="D163" s="125" t="s">
        <v>1036</v>
      </c>
      <c r="E163" s="125" t="s">
        <v>1037</v>
      </c>
      <c r="I163" s="125" t="s">
        <v>1038</v>
      </c>
      <c r="J163" s="125" t="s">
        <v>392</v>
      </c>
    </row>
    <row r="164" spans="2:9" ht="15" hidden="1">
      <c r="B164" s="216" t="s">
        <v>25</v>
      </c>
      <c r="D164" s="125" t="s">
        <v>1039</v>
      </c>
      <c r="E164" s="125" t="s">
        <v>1040</v>
      </c>
      <c r="H164" s="125" t="s">
        <v>942</v>
      </c>
      <c r="I164" s="125" t="s">
        <v>1041</v>
      </c>
    </row>
    <row r="165" spans="2:10" ht="15" hidden="1">
      <c r="B165" s="216" t="s">
        <v>49</v>
      </c>
      <c r="D165" s="125" t="s">
        <v>1042</v>
      </c>
      <c r="E165" s="125" t="s">
        <v>1043</v>
      </c>
      <c r="H165" s="125" t="s">
        <v>950</v>
      </c>
      <c r="I165" s="125" t="s">
        <v>1044</v>
      </c>
      <c r="J165" s="125" t="s">
        <v>1045</v>
      </c>
    </row>
    <row r="166" spans="2:10" ht="15" hidden="1">
      <c r="B166" s="216" t="s">
        <v>1046</v>
      </c>
      <c r="C166" s="125" t="s">
        <v>883</v>
      </c>
      <c r="D166" s="125" t="s">
        <v>1047</v>
      </c>
      <c r="H166" s="125" t="s">
        <v>956</v>
      </c>
      <c r="I166" s="125" t="s">
        <v>1048</v>
      </c>
      <c r="J166" s="125" t="s">
        <v>1049</v>
      </c>
    </row>
    <row r="167" spans="2:9" ht="15" hidden="1">
      <c r="B167" s="216" t="s">
        <v>1050</v>
      </c>
      <c r="C167" s="125" t="s">
        <v>1051</v>
      </c>
      <c r="H167" s="125" t="s">
        <v>961</v>
      </c>
      <c r="I167" s="125" t="s">
        <v>1052</v>
      </c>
    </row>
    <row r="168" spans="2:9" ht="15" hidden="1">
      <c r="B168" s="216" t="s">
        <v>1053</v>
      </c>
      <c r="C168" s="125" t="s">
        <v>1054</v>
      </c>
      <c r="E168" s="125" t="s">
        <v>896</v>
      </c>
      <c r="H168" s="125" t="s">
        <v>1055</v>
      </c>
      <c r="I168" s="125" t="s">
        <v>1056</v>
      </c>
    </row>
    <row r="169" spans="2:9" ht="15" hidden="1">
      <c r="B169" s="216" t="s">
        <v>1057</v>
      </c>
      <c r="C169" s="125" t="s">
        <v>882</v>
      </c>
      <c r="E169" s="125" t="s">
        <v>1058</v>
      </c>
      <c r="H169" s="125" t="s">
        <v>924</v>
      </c>
      <c r="I169" s="125" t="s">
        <v>1059</v>
      </c>
    </row>
    <row r="170" spans="2:9" ht="15" hidden="1">
      <c r="B170" s="216" t="s">
        <v>1060</v>
      </c>
      <c r="C170" s="125" t="s">
        <v>881</v>
      </c>
      <c r="E170" s="125" t="s">
        <v>902</v>
      </c>
      <c r="H170" s="125" t="s">
        <v>1061</v>
      </c>
      <c r="I170" s="125" t="s">
        <v>910</v>
      </c>
    </row>
    <row r="171" spans="2:9" ht="15" hidden="1">
      <c r="B171" s="216" t="s">
        <v>1062</v>
      </c>
      <c r="C171" s="125" t="s">
        <v>878</v>
      </c>
      <c r="E171" s="125" t="s">
        <v>900</v>
      </c>
      <c r="H171" s="125" t="s">
        <v>1063</v>
      </c>
      <c r="I171" s="125" t="s">
        <v>1064</v>
      </c>
    </row>
    <row r="172" spans="2:9" ht="15" hidden="1">
      <c r="B172" s="216" t="s">
        <v>1065</v>
      </c>
      <c r="C172" s="125" t="s">
        <v>1066</v>
      </c>
      <c r="E172" s="125" t="s">
        <v>898</v>
      </c>
      <c r="H172" s="125" t="s">
        <v>1067</v>
      </c>
      <c r="I172" s="125" t="s">
        <v>1068</v>
      </c>
    </row>
    <row r="173" spans="2:9" ht="15" hidden="1">
      <c r="B173" s="216" t="s">
        <v>1069</v>
      </c>
      <c r="C173" s="125" t="s">
        <v>392</v>
      </c>
      <c r="E173" s="125" t="s">
        <v>1070</v>
      </c>
      <c r="H173" s="125" t="s">
        <v>1071</v>
      </c>
      <c r="I173" s="125" t="s">
        <v>1072</v>
      </c>
    </row>
    <row r="174" spans="2:9" ht="15" hidden="1">
      <c r="B174" s="216" t="s">
        <v>1073</v>
      </c>
      <c r="E174" s="125" t="s">
        <v>1074</v>
      </c>
      <c r="H174" s="125" t="s">
        <v>1075</v>
      </c>
      <c r="I174" s="125" t="s">
        <v>1076</v>
      </c>
    </row>
    <row r="175" spans="2:9" ht="15" hidden="1">
      <c r="B175" s="216" t="s">
        <v>1077</v>
      </c>
      <c r="E175" s="125" t="s">
        <v>1078</v>
      </c>
      <c r="H175" s="125" t="s">
        <v>1079</v>
      </c>
      <c r="I175" s="125" t="s">
        <v>1080</v>
      </c>
    </row>
    <row r="176" spans="2:9" ht="15" hidden="1">
      <c r="B176" s="216" t="s">
        <v>1081</v>
      </c>
      <c r="E176" s="125" t="s">
        <v>1082</v>
      </c>
      <c r="H176" s="125" t="s">
        <v>1083</v>
      </c>
      <c r="I176" s="125" t="s">
        <v>1084</v>
      </c>
    </row>
    <row r="177" spans="2:9" ht="15" hidden="1">
      <c r="B177" s="216" t="s">
        <v>1085</v>
      </c>
      <c r="H177" s="125" t="s">
        <v>1086</v>
      </c>
      <c r="I177" s="125" t="s">
        <v>1087</v>
      </c>
    </row>
    <row r="178" spans="2:8" ht="15" hidden="1">
      <c r="B178" s="216" t="s">
        <v>1088</v>
      </c>
      <c r="H178" s="125" t="s">
        <v>1089</v>
      </c>
    </row>
    <row r="179" spans="2:8" ht="15" hidden="1">
      <c r="B179" s="216" t="s">
        <v>1090</v>
      </c>
      <c r="H179" s="125" t="s">
        <v>1091</v>
      </c>
    </row>
    <row r="180" spans="2:8" ht="15" hidden="1">
      <c r="B180" s="216" t="s">
        <v>1092</v>
      </c>
      <c r="H180" s="125" t="s">
        <v>1093</v>
      </c>
    </row>
    <row r="181" spans="2:8" ht="15" hidden="1">
      <c r="B181" s="216" t="s">
        <v>1094</v>
      </c>
      <c r="H181" s="125" t="s">
        <v>1095</v>
      </c>
    </row>
    <row r="182" spans="2:8" ht="15" hidden="1">
      <c r="B182" s="216" t="s">
        <v>1096</v>
      </c>
      <c r="D182" t="s">
        <v>1097</v>
      </c>
      <c r="H182" s="125" t="s">
        <v>1098</v>
      </c>
    </row>
    <row r="183" spans="2:8" ht="15" hidden="1">
      <c r="B183" s="216" t="s">
        <v>1099</v>
      </c>
      <c r="D183" t="s">
        <v>1100</v>
      </c>
      <c r="H183" s="125" t="s">
        <v>1101</v>
      </c>
    </row>
    <row r="184" spans="2:8" ht="15" hidden="1">
      <c r="B184" s="216" t="s">
        <v>1102</v>
      </c>
      <c r="D184" t="s">
        <v>1103</v>
      </c>
      <c r="H184" s="125" t="s">
        <v>1104</v>
      </c>
    </row>
    <row r="185" spans="2:8" ht="15" hidden="1">
      <c r="B185" s="216" t="s">
        <v>1105</v>
      </c>
      <c r="D185" t="s">
        <v>1100</v>
      </c>
      <c r="H185" s="125" t="s">
        <v>1106</v>
      </c>
    </row>
    <row r="186" spans="2:4" ht="15" hidden="1">
      <c r="B186" s="216" t="s">
        <v>1107</v>
      </c>
      <c r="D186" t="s">
        <v>1108</v>
      </c>
    </row>
    <row r="187" spans="2:4" ht="15" hidden="1">
      <c r="B187" s="216" t="s">
        <v>1109</v>
      </c>
      <c r="D187" t="s">
        <v>1100</v>
      </c>
    </row>
    <row r="188" ht="15" hidden="1">
      <c r="B188" s="216" t="s">
        <v>1110</v>
      </c>
    </row>
    <row r="189" ht="15" hidden="1">
      <c r="B189" s="216" t="s">
        <v>1111</v>
      </c>
    </row>
    <row r="190" ht="15" hidden="1">
      <c r="B190" s="216" t="s">
        <v>1112</v>
      </c>
    </row>
    <row r="191" ht="15" hidden="1">
      <c r="B191" s="216" t="s">
        <v>1113</v>
      </c>
    </row>
    <row r="192" ht="15" hidden="1">
      <c r="B192" s="216" t="s">
        <v>1114</v>
      </c>
    </row>
    <row r="193" ht="15" hidden="1">
      <c r="B193" s="216" t="s">
        <v>1115</v>
      </c>
    </row>
    <row r="194" ht="15" hidden="1">
      <c r="B194" s="216" t="s">
        <v>1116</v>
      </c>
    </row>
    <row r="195" ht="15" hidden="1">
      <c r="B195" s="216" t="s">
        <v>1117</v>
      </c>
    </row>
    <row r="196" ht="15" hidden="1">
      <c r="B196" s="216" t="s">
        <v>1118</v>
      </c>
    </row>
    <row r="197" ht="15" hidden="1">
      <c r="B197" s="216" t="s">
        <v>76</v>
      </c>
    </row>
    <row r="198" ht="15" hidden="1">
      <c r="B198" s="216" t="s">
        <v>86</v>
      </c>
    </row>
    <row r="199" ht="15" hidden="1">
      <c r="B199" s="216" t="s">
        <v>88</v>
      </c>
    </row>
    <row r="200" ht="15" hidden="1">
      <c r="B200" s="216" t="s">
        <v>91</v>
      </c>
    </row>
    <row r="201" ht="15" hidden="1">
      <c r="B201" s="216" t="s">
        <v>34</v>
      </c>
    </row>
    <row r="202" ht="15" hidden="1">
      <c r="B202" s="216" t="s">
        <v>94</v>
      </c>
    </row>
    <row r="203" ht="15" hidden="1">
      <c r="B203" s="216" t="s">
        <v>96</v>
      </c>
    </row>
    <row r="204" ht="15" hidden="1">
      <c r="B204" s="216" t="s">
        <v>102</v>
      </c>
    </row>
    <row r="205" ht="15" hidden="1">
      <c r="B205" s="216" t="s">
        <v>103</v>
      </c>
    </row>
    <row r="206" ht="15" hidden="1">
      <c r="B206" s="216" t="s">
        <v>105</v>
      </c>
    </row>
    <row r="207" ht="15" hidden="1">
      <c r="B207" s="216" t="s">
        <v>107</v>
      </c>
    </row>
    <row r="208" ht="15" hidden="1">
      <c r="B208" s="216" t="s">
        <v>1119</v>
      </c>
    </row>
    <row r="209" ht="15" hidden="1">
      <c r="B209" s="216" t="s">
        <v>1120</v>
      </c>
    </row>
    <row r="210" ht="15" hidden="1">
      <c r="B210" s="216" t="s">
        <v>114</v>
      </c>
    </row>
    <row r="211" ht="15" hidden="1">
      <c r="B211" s="216" t="s">
        <v>117</v>
      </c>
    </row>
    <row r="212" ht="15" hidden="1">
      <c r="B212" s="216" t="s">
        <v>121</v>
      </c>
    </row>
    <row r="213" ht="15" hidden="1">
      <c r="B213" s="216" t="s">
        <v>1121</v>
      </c>
    </row>
    <row r="214" ht="15" hidden="1">
      <c r="B214" s="216" t="s">
        <v>1122</v>
      </c>
    </row>
    <row r="215" ht="15" hidden="1">
      <c r="B215" s="216" t="s">
        <v>1123</v>
      </c>
    </row>
    <row r="216" ht="15" hidden="1">
      <c r="B216" s="216" t="s">
        <v>119</v>
      </c>
    </row>
    <row r="217" ht="15" hidden="1">
      <c r="B217" s="216" t="s">
        <v>120</v>
      </c>
    </row>
    <row r="218" ht="15" hidden="1">
      <c r="B218" s="216" t="s">
        <v>123</v>
      </c>
    </row>
    <row r="219" ht="15" hidden="1">
      <c r="B219" s="216" t="s">
        <v>125</v>
      </c>
    </row>
    <row r="220" ht="15" hidden="1">
      <c r="B220" s="216" t="s">
        <v>1124</v>
      </c>
    </row>
    <row r="221" ht="15" hidden="1">
      <c r="B221" s="216" t="s">
        <v>124</v>
      </c>
    </row>
    <row r="222" ht="15" hidden="1">
      <c r="B222" s="216" t="s">
        <v>126</v>
      </c>
    </row>
    <row r="223" ht="15" hidden="1">
      <c r="B223" s="216" t="s">
        <v>129</v>
      </c>
    </row>
    <row r="224" ht="15" hidden="1">
      <c r="B224" s="216" t="s">
        <v>128</v>
      </c>
    </row>
    <row r="225" ht="15" hidden="1">
      <c r="B225" s="216" t="s">
        <v>1125</v>
      </c>
    </row>
    <row r="226" ht="15" hidden="1">
      <c r="B226" s="216" t="s">
        <v>135</v>
      </c>
    </row>
    <row r="227" ht="15" hidden="1">
      <c r="B227" s="216" t="s">
        <v>137</v>
      </c>
    </row>
    <row r="228" ht="15" hidden="1">
      <c r="B228" s="216" t="s">
        <v>138</v>
      </c>
    </row>
    <row r="229" ht="15" hidden="1">
      <c r="B229" s="216" t="s">
        <v>139</v>
      </c>
    </row>
    <row r="230" ht="15" hidden="1">
      <c r="B230" s="216" t="s">
        <v>1126</v>
      </c>
    </row>
    <row r="231" ht="15" hidden="1">
      <c r="B231" s="216" t="s">
        <v>1127</v>
      </c>
    </row>
    <row r="232" ht="15" hidden="1">
      <c r="B232" s="216" t="s">
        <v>140</v>
      </c>
    </row>
    <row r="233" ht="15" hidden="1">
      <c r="B233" s="216" t="s">
        <v>193</v>
      </c>
    </row>
    <row r="234" ht="15" hidden="1">
      <c r="B234" s="216" t="s">
        <v>1128</v>
      </c>
    </row>
    <row r="235" ht="30" hidden="1">
      <c r="B235" s="216" t="s">
        <v>1129</v>
      </c>
    </row>
    <row r="236" ht="15" hidden="1">
      <c r="B236" s="216" t="s">
        <v>145</v>
      </c>
    </row>
    <row r="237" ht="15" hidden="1">
      <c r="B237" s="216" t="s">
        <v>147</v>
      </c>
    </row>
    <row r="238" ht="15" hidden="1">
      <c r="B238" s="216" t="s">
        <v>1130</v>
      </c>
    </row>
    <row r="239" ht="15" hidden="1">
      <c r="B239" s="216" t="s">
        <v>194</v>
      </c>
    </row>
    <row r="240" ht="15" hidden="1">
      <c r="B240" s="216" t="s">
        <v>211</v>
      </c>
    </row>
    <row r="241" ht="15" hidden="1">
      <c r="B241" s="216" t="s">
        <v>146</v>
      </c>
    </row>
    <row r="242" ht="15" hidden="1">
      <c r="B242" s="216" t="s">
        <v>150</v>
      </c>
    </row>
    <row r="243" ht="15" hidden="1">
      <c r="B243" s="216" t="s">
        <v>144</v>
      </c>
    </row>
    <row r="244" ht="15" hidden="1">
      <c r="B244" s="216" t="s">
        <v>165</v>
      </c>
    </row>
    <row r="245" ht="15" hidden="1">
      <c r="B245" s="216" t="s">
        <v>1131</v>
      </c>
    </row>
    <row r="246" ht="15" hidden="1">
      <c r="B246" s="216" t="s">
        <v>152</v>
      </c>
    </row>
    <row r="247" ht="15" hidden="1">
      <c r="B247" s="216" t="s">
        <v>155</v>
      </c>
    </row>
    <row r="248" ht="15" hidden="1">
      <c r="B248" s="216" t="s">
        <v>161</v>
      </c>
    </row>
    <row r="249" ht="15" hidden="1">
      <c r="B249" s="216" t="s">
        <v>158</v>
      </c>
    </row>
    <row r="250" ht="30" hidden="1">
      <c r="B250" s="216" t="s">
        <v>1132</v>
      </c>
    </row>
    <row r="251" ht="15" hidden="1">
      <c r="B251" s="216" t="s">
        <v>156</v>
      </c>
    </row>
    <row r="252" ht="15" hidden="1">
      <c r="B252" s="216" t="s">
        <v>157</v>
      </c>
    </row>
    <row r="253" ht="15" hidden="1">
      <c r="B253" s="216" t="s">
        <v>167</v>
      </c>
    </row>
    <row r="254" ht="15" hidden="1">
      <c r="B254" s="216" t="s">
        <v>164</v>
      </c>
    </row>
    <row r="255" ht="15" hidden="1">
      <c r="B255" s="216" t="s">
        <v>41</v>
      </c>
    </row>
    <row r="256" ht="15" hidden="1">
      <c r="B256" s="216" t="s">
        <v>166</v>
      </c>
    </row>
    <row r="257" ht="15" hidden="1">
      <c r="B257" s="216" t="s">
        <v>159</v>
      </c>
    </row>
    <row r="258" ht="15" hidden="1">
      <c r="B258" s="216" t="s">
        <v>160</v>
      </c>
    </row>
    <row r="259" ht="15" hidden="1">
      <c r="B259" s="216" t="s">
        <v>153</v>
      </c>
    </row>
    <row r="260" ht="15" hidden="1">
      <c r="B260" s="216" t="s">
        <v>154</v>
      </c>
    </row>
    <row r="261" ht="15" hidden="1">
      <c r="B261" s="216" t="s">
        <v>168</v>
      </c>
    </row>
    <row r="262" ht="15" hidden="1">
      <c r="B262" s="216" t="s">
        <v>174</v>
      </c>
    </row>
    <row r="263" ht="15" hidden="1">
      <c r="B263" s="216" t="s">
        <v>175</v>
      </c>
    </row>
    <row r="264" ht="15" hidden="1">
      <c r="B264" s="216" t="s">
        <v>173</v>
      </c>
    </row>
    <row r="265" ht="15" hidden="1">
      <c r="B265" s="216" t="s">
        <v>1133</v>
      </c>
    </row>
    <row r="266" ht="15" hidden="1">
      <c r="B266" s="216" t="s">
        <v>170</v>
      </c>
    </row>
    <row r="267" ht="15" hidden="1">
      <c r="B267" s="216" t="s">
        <v>169</v>
      </c>
    </row>
    <row r="268" ht="15" hidden="1">
      <c r="B268" s="216" t="s">
        <v>177</v>
      </c>
    </row>
    <row r="269" ht="15" hidden="1">
      <c r="B269" s="216" t="s">
        <v>178</v>
      </c>
    </row>
    <row r="270" ht="15" hidden="1">
      <c r="B270" s="216" t="s">
        <v>180</v>
      </c>
    </row>
    <row r="271" ht="15" hidden="1">
      <c r="B271" s="216" t="s">
        <v>183</v>
      </c>
    </row>
    <row r="272" ht="15" hidden="1">
      <c r="B272" s="216" t="s">
        <v>184</v>
      </c>
    </row>
    <row r="273" ht="15" hidden="1">
      <c r="B273" s="216" t="s">
        <v>179</v>
      </c>
    </row>
    <row r="274" ht="15" hidden="1">
      <c r="B274" s="216" t="s">
        <v>181</v>
      </c>
    </row>
    <row r="275" ht="15" hidden="1">
      <c r="B275" s="216" t="s">
        <v>185</v>
      </c>
    </row>
    <row r="276" ht="15" hidden="1">
      <c r="B276" s="216" t="s">
        <v>1134</v>
      </c>
    </row>
    <row r="277" ht="15" hidden="1">
      <c r="B277" s="216" t="s">
        <v>182</v>
      </c>
    </row>
    <row r="278" ht="15" hidden="1">
      <c r="B278" s="216" t="s">
        <v>190</v>
      </c>
    </row>
    <row r="279" ht="15" hidden="1">
      <c r="B279" s="216" t="s">
        <v>191</v>
      </c>
    </row>
    <row r="280" ht="15" hidden="1">
      <c r="B280" s="216" t="s">
        <v>192</v>
      </c>
    </row>
    <row r="281" ht="15" hidden="1">
      <c r="B281" s="216" t="s">
        <v>199</v>
      </c>
    </row>
    <row r="282" ht="15" hidden="1">
      <c r="B282" s="216" t="s">
        <v>212</v>
      </c>
    </row>
    <row r="283" ht="15" hidden="1">
      <c r="B283" s="216" t="s">
        <v>200</v>
      </c>
    </row>
    <row r="284" ht="15" hidden="1">
      <c r="B284" s="216" t="s">
        <v>207</v>
      </c>
    </row>
    <row r="285" ht="15" hidden="1">
      <c r="B285" s="216" t="s">
        <v>203</v>
      </c>
    </row>
    <row r="286" ht="15" hidden="1">
      <c r="B286" s="216" t="s">
        <v>98</v>
      </c>
    </row>
    <row r="287" ht="15" hidden="1">
      <c r="B287" s="216" t="s">
        <v>197</v>
      </c>
    </row>
    <row r="288" ht="15" hidden="1">
      <c r="B288" s="216" t="s">
        <v>201</v>
      </c>
    </row>
    <row r="289" ht="15" hidden="1">
      <c r="B289" s="216" t="s">
        <v>198</v>
      </c>
    </row>
    <row r="290" ht="15" hidden="1">
      <c r="B290" s="216" t="s">
        <v>213</v>
      </c>
    </row>
    <row r="291" ht="15" hidden="1">
      <c r="B291" s="216" t="s">
        <v>1135</v>
      </c>
    </row>
    <row r="292" ht="15" hidden="1">
      <c r="B292" s="216" t="s">
        <v>206</v>
      </c>
    </row>
    <row r="293" ht="15" hidden="1">
      <c r="B293" s="216" t="s">
        <v>214</v>
      </c>
    </row>
    <row r="294" ht="15" hidden="1">
      <c r="B294" s="216" t="s">
        <v>202</v>
      </c>
    </row>
    <row r="295" ht="15" hidden="1">
      <c r="B295" s="216" t="s">
        <v>217</v>
      </c>
    </row>
    <row r="296" ht="15" hidden="1">
      <c r="B296" s="216" t="s">
        <v>1136</v>
      </c>
    </row>
    <row r="297" ht="15" hidden="1">
      <c r="B297" s="216" t="s">
        <v>222</v>
      </c>
    </row>
    <row r="298" ht="15" hidden="1">
      <c r="B298" s="216" t="s">
        <v>219</v>
      </c>
    </row>
    <row r="299" ht="15" hidden="1">
      <c r="B299" s="216" t="s">
        <v>218</v>
      </c>
    </row>
    <row r="300" ht="15" hidden="1">
      <c r="B300" s="216" t="s">
        <v>227</v>
      </c>
    </row>
    <row r="301" ht="15" hidden="1">
      <c r="B301" s="216" t="s">
        <v>223</v>
      </c>
    </row>
    <row r="302" ht="15" hidden="1">
      <c r="B302" s="216" t="s">
        <v>224</v>
      </c>
    </row>
    <row r="303" ht="15" hidden="1">
      <c r="B303" s="216" t="s">
        <v>225</v>
      </c>
    </row>
    <row r="304" ht="15" hidden="1">
      <c r="B304" s="216" t="s">
        <v>226</v>
      </c>
    </row>
    <row r="305" ht="15" hidden="1">
      <c r="B305" s="216" t="s">
        <v>228</v>
      </c>
    </row>
    <row r="306" ht="15" hidden="1">
      <c r="B306" s="216" t="s">
        <v>1137</v>
      </c>
    </row>
    <row r="307" ht="15" hidden="1">
      <c r="B307" s="216" t="s">
        <v>229</v>
      </c>
    </row>
    <row r="308" ht="15" hidden="1">
      <c r="B308" s="216" t="s">
        <v>230</v>
      </c>
    </row>
    <row r="309" ht="15" hidden="1">
      <c r="B309" s="216" t="s">
        <v>235</v>
      </c>
    </row>
    <row r="310" ht="15" hidden="1">
      <c r="B310" s="216" t="s">
        <v>236</v>
      </c>
    </row>
    <row r="311" ht="30" hidden="1">
      <c r="B311" s="216" t="s">
        <v>195</v>
      </c>
    </row>
    <row r="312" ht="15" hidden="1">
      <c r="B312" s="216" t="s">
        <v>1138</v>
      </c>
    </row>
    <row r="313" ht="15" hidden="1">
      <c r="B313" s="216" t="s">
        <v>1139</v>
      </c>
    </row>
    <row r="314" ht="15" hidden="1">
      <c r="B314" s="216" t="s">
        <v>237</v>
      </c>
    </row>
    <row r="315" ht="15" hidden="1">
      <c r="B315" s="216" t="s">
        <v>196</v>
      </c>
    </row>
    <row r="316" ht="15" hidden="1">
      <c r="B316" s="216" t="s">
        <v>1140</v>
      </c>
    </row>
    <row r="317" ht="15" hidden="1">
      <c r="B317" s="216" t="s">
        <v>209</v>
      </c>
    </row>
    <row r="318" ht="15" hidden="1">
      <c r="B318" s="216" t="s">
        <v>241</v>
      </c>
    </row>
    <row r="319" ht="15" hidden="1">
      <c r="B319" s="216" t="s">
        <v>242</v>
      </c>
    </row>
    <row r="320" ht="15" hidden="1">
      <c r="B320" s="216" t="s">
        <v>221</v>
      </c>
    </row>
    <row r="321" ht="15" hidden="1"/>
  </sheetData>
  <sheetProtection/>
  <mergeCells count="352">
    <mergeCell ref="R103:S103"/>
    <mergeCell ref="S98:S99"/>
    <mergeCell ref="L98:L99"/>
    <mergeCell ref="N95:N96"/>
    <mergeCell ref="O95:O96"/>
    <mergeCell ref="P95:P96"/>
    <mergeCell ref="Q95:Q96"/>
    <mergeCell ref="R95:R96"/>
    <mergeCell ref="R102:S102"/>
    <mergeCell ref="N98:N99"/>
    <mergeCell ref="R69:S69"/>
    <mergeCell ref="I114:J114"/>
    <mergeCell ref="I115:J115"/>
    <mergeCell ref="M114:N114"/>
    <mergeCell ref="M115:N115"/>
    <mergeCell ref="R115:S115"/>
    <mergeCell ref="R114:S114"/>
    <mergeCell ref="P101:S101"/>
    <mergeCell ref="Q98:Q99"/>
    <mergeCell ref="R98:R99"/>
    <mergeCell ref="P124:S124"/>
    <mergeCell ref="D125:G125"/>
    <mergeCell ref="H125:K125"/>
    <mergeCell ref="L125:O125"/>
    <mergeCell ref="P125:S125"/>
    <mergeCell ref="B126:B129"/>
    <mergeCell ref="C126:C127"/>
    <mergeCell ref="B124:B125"/>
    <mergeCell ref="C124:C125"/>
    <mergeCell ref="D124:G124"/>
    <mergeCell ref="Q129:R129"/>
    <mergeCell ref="C128:C129"/>
    <mergeCell ref="E128:F128"/>
    <mergeCell ref="I128:J128"/>
    <mergeCell ref="M128:N128"/>
    <mergeCell ref="Q128:R128"/>
    <mergeCell ref="E129:F129"/>
    <mergeCell ref="I129:J129"/>
    <mergeCell ref="C2:G2"/>
    <mergeCell ref="B6:G6"/>
    <mergeCell ref="B7:G7"/>
    <mergeCell ref="B8:G8"/>
    <mergeCell ref="C3:G3"/>
    <mergeCell ref="M129:N129"/>
    <mergeCell ref="J68:K68"/>
    <mergeCell ref="J69:K69"/>
    <mergeCell ref="N68:O68"/>
    <mergeCell ref="N69:O69"/>
    <mergeCell ref="E121:F121"/>
    <mergeCell ref="D123:G123"/>
    <mergeCell ref="H123:K123"/>
    <mergeCell ref="E118:F118"/>
    <mergeCell ref="E119:F119"/>
    <mergeCell ref="E120:F120"/>
    <mergeCell ref="I116:J116"/>
    <mergeCell ref="I117:J117"/>
    <mergeCell ref="I118:J118"/>
    <mergeCell ref="I119:J119"/>
    <mergeCell ref="I120:J120"/>
    <mergeCell ref="R121:S121"/>
    <mergeCell ref="I121:J121"/>
    <mergeCell ref="M116:N116"/>
    <mergeCell ref="M117:N117"/>
    <mergeCell ref="M118:N118"/>
    <mergeCell ref="H124:K124"/>
    <mergeCell ref="L124:O124"/>
    <mergeCell ref="B112:B121"/>
    <mergeCell ref="C112:C113"/>
    <mergeCell ref="C114:C121"/>
    <mergeCell ref="E114:F114"/>
    <mergeCell ref="E115:F115"/>
    <mergeCell ref="E116:F116"/>
    <mergeCell ref="E117:F117"/>
    <mergeCell ref="L123:O123"/>
    <mergeCell ref="P123:S123"/>
    <mergeCell ref="M119:N119"/>
    <mergeCell ref="M120:N120"/>
    <mergeCell ref="M121:N121"/>
    <mergeCell ref="R116:S116"/>
    <mergeCell ref="R117:S117"/>
    <mergeCell ref="R118:S118"/>
    <mergeCell ref="R119:S119"/>
    <mergeCell ref="R120:S120"/>
    <mergeCell ref="C104:C111"/>
    <mergeCell ref="D101:G101"/>
    <mergeCell ref="H101:K101"/>
    <mergeCell ref="L101:O101"/>
    <mergeCell ref="D98:D99"/>
    <mergeCell ref="E98:E99"/>
    <mergeCell ref="F98:F99"/>
    <mergeCell ref="G98:G99"/>
    <mergeCell ref="H98:H99"/>
    <mergeCell ref="I98:I99"/>
    <mergeCell ref="O98:O99"/>
    <mergeCell ref="P98:P99"/>
    <mergeCell ref="F103:G103"/>
    <mergeCell ref="J103:K103"/>
    <mergeCell ref="N103:O103"/>
    <mergeCell ref="J98:J99"/>
    <mergeCell ref="K98:K99"/>
    <mergeCell ref="Q92:Q93"/>
    <mergeCell ref="R92:R93"/>
    <mergeCell ref="S95:S96"/>
    <mergeCell ref="M95:M96"/>
    <mergeCell ref="B102:B111"/>
    <mergeCell ref="C102:C103"/>
    <mergeCell ref="F102:G102"/>
    <mergeCell ref="J102:K102"/>
    <mergeCell ref="N102:O102"/>
    <mergeCell ref="M98:M99"/>
    <mergeCell ref="G95:G96"/>
    <mergeCell ref="H95:H96"/>
    <mergeCell ref="I95:I96"/>
    <mergeCell ref="J95:J96"/>
    <mergeCell ref="K95:K96"/>
    <mergeCell ref="L95:L96"/>
    <mergeCell ref="H89:H90"/>
    <mergeCell ref="I89:I90"/>
    <mergeCell ref="J89:J90"/>
    <mergeCell ref="K89:K90"/>
    <mergeCell ref="L89:L90"/>
    <mergeCell ref="S92:S93"/>
    <mergeCell ref="M92:M93"/>
    <mergeCell ref="N92:N93"/>
    <mergeCell ref="O92:O93"/>
    <mergeCell ref="P92:P93"/>
    <mergeCell ref="M89:M90"/>
    <mergeCell ref="N89:N90"/>
    <mergeCell ref="O89:O90"/>
    <mergeCell ref="P89:P90"/>
    <mergeCell ref="Q89:Q90"/>
    <mergeCell ref="R89:R90"/>
    <mergeCell ref="S89:S90"/>
    <mergeCell ref="D92:D93"/>
    <mergeCell ref="E92:E93"/>
    <mergeCell ref="F92:F93"/>
    <mergeCell ref="G92:G93"/>
    <mergeCell ref="H92:H93"/>
    <mergeCell ref="I92:I93"/>
    <mergeCell ref="J92:J93"/>
    <mergeCell ref="K92:K93"/>
    <mergeCell ref="L92:L93"/>
    <mergeCell ref="B88:B99"/>
    <mergeCell ref="C88:C99"/>
    <mergeCell ref="D89:D90"/>
    <mergeCell ref="E89:E90"/>
    <mergeCell ref="F89:F90"/>
    <mergeCell ref="D85:G85"/>
    <mergeCell ref="G89:G90"/>
    <mergeCell ref="D95:D96"/>
    <mergeCell ref="E95:E96"/>
    <mergeCell ref="F95:F96"/>
    <mergeCell ref="B77:B83"/>
    <mergeCell ref="C77:C83"/>
    <mergeCell ref="E77:F77"/>
    <mergeCell ref="I77:J77"/>
    <mergeCell ref="M77:N77"/>
    <mergeCell ref="Q77:R77"/>
    <mergeCell ref="E78:F78"/>
    <mergeCell ref="E80:F80"/>
    <mergeCell ref="E82:F82"/>
    <mergeCell ref="I82:J82"/>
    <mergeCell ref="M82:N82"/>
    <mergeCell ref="Q82:R82"/>
    <mergeCell ref="E83:F83"/>
    <mergeCell ref="I83:J83"/>
    <mergeCell ref="M83:N83"/>
    <mergeCell ref="Q83:R83"/>
    <mergeCell ref="P85:S85"/>
    <mergeCell ref="B86:B87"/>
    <mergeCell ref="C86:C87"/>
    <mergeCell ref="D86:E86"/>
    <mergeCell ref="H86:I86"/>
    <mergeCell ref="L86:M86"/>
    <mergeCell ref="P86:Q86"/>
    <mergeCell ref="D87:E87"/>
    <mergeCell ref="H85:K85"/>
    <mergeCell ref="L85:O85"/>
    <mergeCell ref="E81:F81"/>
    <mergeCell ref="I81:J81"/>
    <mergeCell ref="M81:N81"/>
    <mergeCell ref="Q81:R81"/>
    <mergeCell ref="I78:J78"/>
    <mergeCell ref="M78:N78"/>
    <mergeCell ref="Q78:R78"/>
    <mergeCell ref="E79:F79"/>
    <mergeCell ref="I79:J79"/>
    <mergeCell ref="M79:N79"/>
    <mergeCell ref="J76:K76"/>
    <mergeCell ref="N76:O76"/>
    <mergeCell ref="R76:S76"/>
    <mergeCell ref="I80:J80"/>
    <mergeCell ref="M80:N80"/>
    <mergeCell ref="Q80:R80"/>
    <mergeCell ref="Q79:R79"/>
    <mergeCell ref="J72:K72"/>
    <mergeCell ref="N72:O72"/>
    <mergeCell ref="R72:S72"/>
    <mergeCell ref="F73:G73"/>
    <mergeCell ref="J73:K73"/>
    <mergeCell ref="N73:O73"/>
    <mergeCell ref="R73:S73"/>
    <mergeCell ref="J74:K74"/>
    <mergeCell ref="N74:O74"/>
    <mergeCell ref="R74:S74"/>
    <mergeCell ref="F75:G75"/>
    <mergeCell ref="J75:K75"/>
    <mergeCell ref="N75:O75"/>
    <mergeCell ref="R75:S75"/>
    <mergeCell ref="B68:B76"/>
    <mergeCell ref="C68:C69"/>
    <mergeCell ref="F68:G68"/>
    <mergeCell ref="F69:G69"/>
    <mergeCell ref="C70:C76"/>
    <mergeCell ref="F70:G70"/>
    <mergeCell ref="F72:G72"/>
    <mergeCell ref="F74:G74"/>
    <mergeCell ref="F76:G76"/>
    <mergeCell ref="L63:M63"/>
    <mergeCell ref="N63:O63"/>
    <mergeCell ref="J70:K70"/>
    <mergeCell ref="N70:O70"/>
    <mergeCell ref="R70:S70"/>
    <mergeCell ref="F71:G71"/>
    <mergeCell ref="J71:K71"/>
    <mergeCell ref="N71:O71"/>
    <mergeCell ref="R71:S71"/>
    <mergeCell ref="R68:S68"/>
    <mergeCell ref="B62:B63"/>
    <mergeCell ref="C62:C63"/>
    <mergeCell ref="D63:E63"/>
    <mergeCell ref="F63:G63"/>
    <mergeCell ref="H63:I63"/>
    <mergeCell ref="J63:K63"/>
    <mergeCell ref="P63:Q63"/>
    <mergeCell ref="R63:S63"/>
    <mergeCell ref="B64:B65"/>
    <mergeCell ref="C64:C65"/>
    <mergeCell ref="F64:G64"/>
    <mergeCell ref="J64:K64"/>
    <mergeCell ref="N64:O64"/>
    <mergeCell ref="R64:S64"/>
    <mergeCell ref="F65:G65"/>
    <mergeCell ref="J65:K65"/>
    <mergeCell ref="N65:O65"/>
    <mergeCell ref="R65:S65"/>
    <mergeCell ref="D67:G67"/>
    <mergeCell ref="H67:K67"/>
    <mergeCell ref="L67:O67"/>
    <mergeCell ref="P67:S67"/>
    <mergeCell ref="C58:C59"/>
    <mergeCell ref="D61:G61"/>
    <mergeCell ref="H61:K61"/>
    <mergeCell ref="L61:O61"/>
    <mergeCell ref="P61:S61"/>
    <mergeCell ref="L62:M62"/>
    <mergeCell ref="N62:O62"/>
    <mergeCell ref="P62:Q62"/>
    <mergeCell ref="R62:S62"/>
    <mergeCell ref="F57:G57"/>
    <mergeCell ref="J57:K57"/>
    <mergeCell ref="N57:O57"/>
    <mergeCell ref="R57:S57"/>
    <mergeCell ref="D62:E62"/>
    <mergeCell ref="F62:G62"/>
    <mergeCell ref="H62:I62"/>
    <mergeCell ref="J62:K62"/>
    <mergeCell ref="B53:B55"/>
    <mergeCell ref="C53:C55"/>
    <mergeCell ref="D53:E53"/>
    <mergeCell ref="H53:I53"/>
    <mergeCell ref="L53:M53"/>
    <mergeCell ref="P53:Q53"/>
    <mergeCell ref="F54:F55"/>
    <mergeCell ref="G54:G55"/>
    <mergeCell ref="J54:J55"/>
    <mergeCell ref="K54:K55"/>
    <mergeCell ref="N54:N55"/>
    <mergeCell ref="O54:O55"/>
    <mergeCell ref="R54:R55"/>
    <mergeCell ref="S54:S55"/>
    <mergeCell ref="B56:B59"/>
    <mergeCell ref="C56:C57"/>
    <mergeCell ref="F56:G56"/>
    <mergeCell ref="J56:K56"/>
    <mergeCell ref="N56:O56"/>
    <mergeCell ref="R56:S56"/>
    <mergeCell ref="D52:G52"/>
    <mergeCell ref="H52:K52"/>
    <mergeCell ref="L52:O52"/>
    <mergeCell ref="P52:S52"/>
    <mergeCell ref="D49:D50"/>
    <mergeCell ref="E49:E50"/>
    <mergeCell ref="H49:H50"/>
    <mergeCell ref="I49:I50"/>
    <mergeCell ref="L49:L50"/>
    <mergeCell ref="M49:M50"/>
    <mergeCell ref="L46:L47"/>
    <mergeCell ref="M46:M47"/>
    <mergeCell ref="P46:P47"/>
    <mergeCell ref="Q46:Q47"/>
    <mergeCell ref="P49:P50"/>
    <mergeCell ref="Q49:Q50"/>
    <mergeCell ref="P40:P41"/>
    <mergeCell ref="Q40:Q41"/>
    <mergeCell ref="D43:D44"/>
    <mergeCell ref="E43:E44"/>
    <mergeCell ref="H43:H44"/>
    <mergeCell ref="I43:I44"/>
    <mergeCell ref="L43:L44"/>
    <mergeCell ref="M43:M44"/>
    <mergeCell ref="P43:P44"/>
    <mergeCell ref="Q43:Q44"/>
    <mergeCell ref="B26:B28"/>
    <mergeCell ref="C26:C28"/>
    <mergeCell ref="D26:E26"/>
    <mergeCell ref="H26:I26"/>
    <mergeCell ref="L40:L41"/>
    <mergeCell ref="M40:M41"/>
    <mergeCell ref="B39:B50"/>
    <mergeCell ref="C39:C50"/>
    <mergeCell ref="D40:D41"/>
    <mergeCell ref="E40:E41"/>
    <mergeCell ref="H40:H41"/>
    <mergeCell ref="I40:I41"/>
    <mergeCell ref="D46:D47"/>
    <mergeCell ref="E46:E47"/>
    <mergeCell ref="H46:H47"/>
    <mergeCell ref="I46:I47"/>
    <mergeCell ref="R27:R28"/>
    <mergeCell ref="S27:S28"/>
    <mergeCell ref="B29:B38"/>
    <mergeCell ref="C29:C38"/>
    <mergeCell ref="K27:K28"/>
    <mergeCell ref="N27:N28"/>
    <mergeCell ref="O27:O28"/>
    <mergeCell ref="F27:F28"/>
    <mergeCell ref="G27:G28"/>
    <mergeCell ref="J27:J28"/>
    <mergeCell ref="D25:G25"/>
    <mergeCell ref="H25:K25"/>
    <mergeCell ref="L25:O25"/>
    <mergeCell ref="P25:S25"/>
    <mergeCell ref="L26:M26"/>
    <mergeCell ref="P26:Q26"/>
    <mergeCell ref="B10:C10"/>
    <mergeCell ref="D19:G19"/>
    <mergeCell ref="H19:K19"/>
    <mergeCell ref="L19:O19"/>
    <mergeCell ref="P19:S19"/>
    <mergeCell ref="B20:B23"/>
    <mergeCell ref="C20:C23"/>
  </mergeCells>
  <conditionalFormatting sqref="E136">
    <cfRule type="iconSet" priority="1" dxfId="0">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10;" sqref="E89:E90 E92:E93 E95:E96 E98:E99 I89:I90 Q98:Q99 I92:I93 I95:I96 I98:I99 M98:M99 M95:M96 M89:M90 Q89:Q90 Q92:Q93 Q95:Q96 M92">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10;&#10;"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I21:K21 O22:O23 M27 I27 M21:O21 Q27 K22:K23 Q21:S21 S22">
      <formula1>0</formula1>
      <formula2>99999999999</formula2>
    </dataValidation>
    <dataValidation type="decimal" allowBlank="1" showInputMessage="1" showErrorMessage="1" prompt="Enter a percentage (between 0 and 100)" errorTitle="Invalid data" error="Enter a percentage between 0 and 100" sqref="F22:G23 J22:J23 N22:N23 R22:R23 S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10;"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10;" sqref="C13"/>
    <dataValidation type="list" allowBlank="1" showInputMessage="1" showErrorMessage="1" prompt="Select overall effectiveness" error="Select from the drop-down list.&#10;" sqref="G27:G28 K27:K28 O27:O28 S27:S28">
      <formula1>$K$155:$K$159</formula1>
    </dataValidation>
  </dataValidations>
  <printOptions/>
  <pageMargins left="0.7" right="0.7" top="0.75" bottom="0.75" header="0.3" footer="0.3"/>
  <pageSetup cellComments="asDisplayed" fitToHeight="0" fitToWidth="1" horizontalDpi="600" verticalDpi="600" orientation="landscape" paperSize="8" scale="36" r:id="rId4"/>
  <drawing r:id="rId3"/>
  <legacyDrawing r:id="rId2"/>
</worksheet>
</file>

<file path=xl/worksheets/sheet9.xml><?xml version="1.0" encoding="utf-8"?>
<worksheet xmlns="http://schemas.openxmlformats.org/spreadsheetml/2006/main" xmlns:r="http://schemas.openxmlformats.org/officeDocument/2006/relationships">
  <dimension ref="B1:B4"/>
  <sheetViews>
    <sheetView zoomScalePageLayoutView="0" workbookViewId="0" topLeftCell="A1">
      <selection activeCell="B4" sqref="B4"/>
    </sheetView>
  </sheetViews>
  <sheetFormatPr defaultColWidth="9.140625" defaultRowHeight="15"/>
  <cols>
    <col min="1" max="1" width="2.421875" style="0" customWidth="1"/>
    <col min="2" max="2" width="109.28125" style="0" customWidth="1"/>
    <col min="3" max="3" width="2.421875" style="0" customWidth="1"/>
  </cols>
  <sheetData>
    <row r="1" ht="16.5" thickBot="1">
      <c r="B1" s="531" t="s">
        <v>1141</v>
      </c>
    </row>
    <row r="2" ht="306.75" thickBot="1">
      <c r="B2" s="35" t="s">
        <v>1142</v>
      </c>
    </row>
    <row r="3" ht="16.5" thickBot="1">
      <c r="B3" s="531" t="s">
        <v>1143</v>
      </c>
    </row>
    <row r="4" ht="243" thickBot="1">
      <c r="B4" s="36" t="s">
        <v>1144</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2016-04-18T05:47:36Z</cp:lastPrinted>
  <dcterms:created xsi:type="dcterms:W3CDTF">2010-11-30T14:15:01Z</dcterms:created>
  <dcterms:modified xsi:type="dcterms:W3CDTF">2018-06-15T15:01:04Z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84</vt:lpwstr>
  </property>
  <property fmtid="{D5CDD505-2E9C-101B-9397-08002B2CF9AE}" pid="5" name="ProjectId">
    <vt:lpwstr>41</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http://wbdocsservices.worldbank.org/services?I4_SERVICE=VC&amp;I4_KEY=TF069012&amp;I4_DOCID=090224b085c07eac</vt:lpwstr>
  </property>
  <property fmtid="{D5CDD505-2E9C-101B-9397-08002B2CF9AE}" pid="9" name="UpdatedtoDB">
    <vt:lpwstr>Yes</vt:lpwstr>
  </property>
  <property fmtid="{D5CDD505-2E9C-101B-9397-08002B2CF9AE}" pid="10" name="WorkflowChangePath">
    <vt:lpwstr>6928cf46-c326-4255-ab09-b0d79a1ac86c,4;6928cf46-c326-4255-ab09-b0d79a1ac86c,6;6928cf46-c326-4255-ab09-b0d79a1ac86c,8;6928cf46-c326-4255-ab09-b0d79a1ac86c,10;</vt:lpwstr>
  </property>
  <property fmtid="{D5CDD505-2E9C-101B-9397-08002B2CF9AE}" pid="11" name="WBDocsApproverName">
    <vt:lpwstr/>
  </property>
  <property fmtid="{D5CDD505-2E9C-101B-9397-08002B2CF9AE}" pid="12" name="DocAuthor_WBDocs">
    <vt:lpwstr>Adaptation Fund Board Secretariat</vt:lpwstr>
  </property>
  <property fmtid="{D5CDD505-2E9C-101B-9397-08002B2CF9AE}" pid="13" name="ProjectStatus">
    <vt:lpwstr>Project Approved</vt:lpwstr>
  </property>
  <property fmtid="{D5CDD505-2E9C-101B-9397-08002B2CF9AE}" pid="14" name="Fund_WBDocs">
    <vt:lpwstr>AF</vt:lpwstr>
  </property>
  <property fmtid="{D5CDD505-2E9C-101B-9397-08002B2CF9AE}" pid="15" name="PublicDoc">
    <vt:lpwstr>Yes</vt:lpwstr>
  </property>
  <property fmtid="{D5CDD505-2E9C-101B-9397-08002B2CF9AE}" pid="16" name="SentToWBDocsPublic">
    <vt:lpwstr>Yes</vt:lpwstr>
  </property>
  <property fmtid="{D5CDD505-2E9C-101B-9397-08002B2CF9AE}" pid="17" name="WBDocsDocURLPublicOnly">
    <vt:lpwstr>http://pubdocs.worldbank.org/en/987341532334709696/41-For-Website-4505-AF-Mongolia-PPR-revised-21-Apr-16.xls</vt:lpwstr>
  </property>
  <property fmtid="{D5CDD505-2E9C-101B-9397-08002B2CF9AE}" pid="18" name="ApproverUPI_WBDocs">
    <vt:lpwstr>000384891</vt:lpwstr>
  </property>
  <property fmtid="{D5CDD505-2E9C-101B-9397-08002B2CF9AE}" pid="19" name="DocumentType_WBDocs">
    <vt:lpwstr>Project Status Report</vt:lpwstr>
  </property>
</Properties>
</file>